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mc:AlternateContent xmlns:mc="http://schemas.openxmlformats.org/markup-compatibility/2006">
    <mc:Choice Requires="x15">
      <x15ac:absPath xmlns:x15ac="http://schemas.microsoft.com/office/spreadsheetml/2010/11/ac" url="C:\Users\drozdov_aa\Desktop\Тендеры\_Мобилизация и содержание площадки_Амурская ул., вл.2\2. Документация\КИТД_Мобилизация и содержание площадки_Амурская ул., вл.2\"/>
    </mc:Choice>
  </mc:AlternateContent>
  <xr:revisionPtr revIDLastSave="0" documentId="13_ncr:1_{14A584DB-BD96-45DA-B8A6-8F913E3FE759}" xr6:coauthVersionLast="46" xr6:coauthVersionMax="46" xr10:uidLastSave="{00000000-0000-0000-0000-000000000000}"/>
  <bookViews>
    <workbookView xWindow="-110" yWindow="-110" windowWidth="19420" windowHeight="10420" xr2:uid="{00000000-000D-0000-FFFF-FFFF00000000}"/>
  </bookViews>
  <sheets>
    <sheet name="В1_01.06.202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88" i="1" l="1"/>
  <c r="K87" i="1"/>
  <c r="K86" i="1"/>
  <c r="K85" i="1"/>
  <c r="L85" i="1" s="1"/>
  <c r="K84" i="1"/>
  <c r="K83" i="1"/>
  <c r="K82" i="1"/>
  <c r="K81" i="1"/>
  <c r="K80" i="1"/>
  <c r="J76" i="1"/>
  <c r="G75" i="1" s="1"/>
  <c r="K75" i="1"/>
  <c r="K74" i="1"/>
  <c r="J73" i="1"/>
  <c r="J71" i="1"/>
  <c r="G70" i="1" s="1"/>
  <c r="J70" i="1" s="1"/>
  <c r="J69" i="1"/>
  <c r="G68" i="1" s="1"/>
  <c r="J68" i="1" s="1"/>
  <c r="J67" i="1"/>
  <c r="G66" i="1" s="1"/>
  <c r="J66" i="1" s="1"/>
  <c r="J65" i="1"/>
  <c r="J64" i="1"/>
  <c r="J63" i="1"/>
  <c r="J62" i="1"/>
  <c r="J60" i="1"/>
  <c r="G59" i="1" s="1"/>
  <c r="J59" i="1" s="1"/>
  <c r="J58" i="1"/>
  <c r="J56" i="1"/>
  <c r="G55" i="1" s="1"/>
  <c r="J55" i="1" s="1"/>
  <c r="K72" i="1"/>
  <c r="G72" i="1"/>
  <c r="J72" i="1" s="1"/>
  <c r="K70" i="1"/>
  <c r="K68" i="1"/>
  <c r="K66" i="1"/>
  <c r="K61" i="1"/>
  <c r="G61" i="1"/>
  <c r="J61" i="1" s="1"/>
  <c r="K59" i="1"/>
  <c r="K57" i="1"/>
  <c r="G57" i="1"/>
  <c r="J57" i="1" s="1"/>
  <c r="K55" i="1"/>
  <c r="K53" i="1"/>
  <c r="J52" i="1"/>
  <c r="G51" i="1" s="1"/>
  <c r="J51" i="1" s="1"/>
  <c r="J50" i="1"/>
  <c r="J48" i="1"/>
  <c r="G47" i="1" s="1"/>
  <c r="J47" i="1" s="1"/>
  <c r="J46" i="1"/>
  <c r="J45" i="1"/>
  <c r="J44" i="1"/>
  <c r="G43" i="1" s="1"/>
  <c r="J43" i="1" s="1"/>
  <c r="J42" i="1"/>
  <c r="K51" i="1"/>
  <c r="K49" i="1"/>
  <c r="G49" i="1"/>
  <c r="I49" i="1" s="1"/>
  <c r="K47" i="1"/>
  <c r="K45" i="1"/>
  <c r="G45" i="1"/>
  <c r="K43" i="1"/>
  <c r="K41" i="1"/>
  <c r="G41" i="1"/>
  <c r="J41" i="1" s="1"/>
  <c r="J38" i="1"/>
  <c r="G37" i="1" s="1"/>
  <c r="J37" i="1" s="1"/>
  <c r="J36" i="1"/>
  <c r="J34" i="1"/>
  <c r="G33" i="1" s="1"/>
  <c r="J33" i="1" s="1"/>
  <c r="K37" i="1"/>
  <c r="K35" i="1"/>
  <c r="G35" i="1"/>
  <c r="J35" i="1" s="1"/>
  <c r="K33" i="1"/>
  <c r="J31" i="1"/>
  <c r="G30" i="1" s="1"/>
  <c r="J30" i="1" s="1"/>
  <c r="K30" i="1"/>
  <c r="J28" i="1"/>
  <c r="G27" i="1" s="1"/>
  <c r="J27" i="1" s="1"/>
  <c r="J26" i="1"/>
  <c r="K27" i="1"/>
  <c r="K25" i="1"/>
  <c r="K24" i="1"/>
  <c r="L24" i="1" s="1"/>
  <c r="G25" i="1"/>
  <c r="J25" i="1" s="1"/>
  <c r="J22" i="1"/>
  <c r="G21" i="1" s="1"/>
  <c r="K21" i="1"/>
  <c r="J19" i="1"/>
  <c r="J17" i="1"/>
  <c r="G16" i="1" s="1"/>
  <c r="J16" i="1" s="1"/>
  <c r="K18" i="1"/>
  <c r="G18" i="1"/>
  <c r="J18" i="1" s="1"/>
  <c r="K16" i="1"/>
  <c r="K15" i="1"/>
  <c r="L15" i="1" s="1"/>
  <c r="K13" i="1"/>
  <c r="J12" i="1"/>
  <c r="G11" i="1" s="1"/>
  <c r="J11" i="1" s="1"/>
  <c r="K11" i="1"/>
  <c r="L88" i="1"/>
  <c r="I88" i="1"/>
  <c r="L87" i="1"/>
  <c r="I87" i="1"/>
  <c r="L86" i="1"/>
  <c r="I86" i="1"/>
  <c r="I85" i="1"/>
  <c r="L84" i="1"/>
  <c r="I84" i="1"/>
  <c r="L83" i="1"/>
  <c r="I83" i="1"/>
  <c r="L82" i="1"/>
  <c r="I82" i="1"/>
  <c r="L81" i="1"/>
  <c r="I81" i="1"/>
  <c r="L80" i="1"/>
  <c r="I80" i="1"/>
  <c r="J79" i="1"/>
  <c r="J78" i="1" s="1"/>
  <c r="L74" i="1"/>
  <c r="I74" i="1"/>
  <c r="I53" i="1"/>
  <c r="I41" i="1"/>
  <c r="K29" i="1"/>
  <c r="I24" i="1"/>
  <c r="K20" i="1"/>
  <c r="I15" i="1"/>
  <c r="I13" i="1"/>
  <c r="I21" i="1" l="1"/>
  <c r="J21" i="1"/>
  <c r="J75" i="1"/>
  <c r="I75" i="1"/>
  <c r="J49" i="1"/>
  <c r="L49" i="1" s="1"/>
  <c r="L47" i="1"/>
  <c r="L27" i="1"/>
  <c r="L61" i="1"/>
  <c r="L59" i="1"/>
  <c r="K32" i="1"/>
  <c r="L37" i="1"/>
  <c r="L57" i="1"/>
  <c r="L43" i="1"/>
  <c r="L35" i="1"/>
  <c r="L51" i="1"/>
  <c r="K10" i="1"/>
  <c r="K54" i="1"/>
  <c r="K79" i="1"/>
  <c r="K78" i="1" s="1"/>
  <c r="K77" i="1" s="1"/>
  <c r="K40" i="1"/>
  <c r="K14" i="1"/>
  <c r="L45" i="1"/>
  <c r="L79" i="1"/>
  <c r="L25" i="1"/>
  <c r="L23" i="1" s="1"/>
  <c r="J23" i="1"/>
  <c r="L33" i="1"/>
  <c r="J32" i="1"/>
  <c r="L70" i="1"/>
  <c r="I70" i="1"/>
  <c r="J77" i="1"/>
  <c r="I16" i="1"/>
  <c r="L66" i="1"/>
  <c r="I66" i="1"/>
  <c r="J10" i="1"/>
  <c r="L11" i="1"/>
  <c r="I18" i="1"/>
  <c r="L18" i="1"/>
  <c r="I68" i="1"/>
  <c r="L68" i="1"/>
  <c r="I30" i="1"/>
  <c r="L55" i="1"/>
  <c r="I72" i="1"/>
  <c r="L72" i="1"/>
  <c r="I25" i="1"/>
  <c r="I33" i="1"/>
  <c r="I37" i="1"/>
  <c r="I45" i="1"/>
  <c r="I57" i="1"/>
  <c r="L13" i="1"/>
  <c r="L53" i="1"/>
  <c r="L75" i="1"/>
  <c r="I11" i="1"/>
  <c r="K23" i="1"/>
  <c r="I27" i="1"/>
  <c r="I35" i="1"/>
  <c r="I43" i="1"/>
  <c r="I47" i="1"/>
  <c r="I51" i="1"/>
  <c r="I55" i="1"/>
  <c r="I59" i="1"/>
  <c r="I61" i="1" l="1"/>
  <c r="L32" i="1"/>
  <c r="L77" i="1"/>
  <c r="K9" i="1"/>
  <c r="L78" i="1"/>
  <c r="K39" i="1"/>
  <c r="L41" i="1"/>
  <c r="L40" i="1" s="1"/>
  <c r="J40" i="1"/>
  <c r="L54" i="1"/>
  <c r="L16" i="1"/>
  <c r="L14" i="1" s="1"/>
  <c r="J14" i="1"/>
  <c r="J54" i="1"/>
  <c r="L10" i="1"/>
  <c r="L21" i="1"/>
  <c r="L20" i="1" s="1"/>
  <c r="J20" i="1"/>
  <c r="J29" i="1"/>
  <c r="L30" i="1"/>
  <c r="L29" i="1" s="1"/>
  <c r="J9" i="1" l="1"/>
  <c r="L9" i="1" s="1"/>
  <c r="K8" i="1"/>
  <c r="K89" i="1" s="1"/>
  <c r="J39" i="1"/>
  <c r="L39" i="1" s="1"/>
  <c r="J8" i="1" l="1"/>
  <c r="L8" i="1" l="1"/>
  <c r="J89" i="1"/>
  <c r="L89" i="1" s="1"/>
</calcChain>
</file>

<file path=xl/sharedStrings.xml><?xml version="1.0" encoding="utf-8"?>
<sst xmlns="http://schemas.openxmlformats.org/spreadsheetml/2006/main" count="315" uniqueCount="235">
  <si>
    <t>Указать название организации (на бланке организации)</t>
  </si>
  <si>
    <t>ТЕХНИКО-КОММЕРЧЕСКОЕ ПРЕДЛОЖЕНИЕ (ТКП)</t>
  </si>
  <si>
    <t>г. Москва, ул. Амурская, вл. 2, площадка</t>
  </si>
  <si>
    <t>Стоимость, указанная в предложении, включает в себя все необходимые затраты на выполнение полного комплекса работ</t>
  </si>
  <si>
    <t>номер п/п</t>
  </si>
  <si>
    <t>Наименование  затрат</t>
  </si>
  <si>
    <t>Примечание</t>
  </si>
  <si>
    <t>Ед. изм.</t>
  </si>
  <si>
    <t>Коэф.расхода</t>
  </si>
  <si>
    <t>Кол-во</t>
  </si>
  <si>
    <t>Заполните : Название компании</t>
  </si>
  <si>
    <t>Заполните : ИНН</t>
  </si>
  <si>
    <t>Цена, руб. с НДС</t>
  </si>
  <si>
    <t>Стоимость, руб. с НДС</t>
  </si>
  <si>
    <t>Общая стоимость,
руб. с НДС</t>
  </si>
  <si>
    <t>Материалы/ оборудование</t>
  </si>
  <si>
    <t>СМР, ПНР</t>
  </si>
  <si>
    <t>1. Подготовительные работы</t>
  </si>
  <si>
    <t>1.1</t>
  </si>
  <si>
    <t>Мобилизация</t>
  </si>
  <si>
    <t>1.1.1</t>
  </si>
  <si>
    <t>Устройство временного ограждения</t>
  </si>
  <si>
    <t>1.1.1.1</t>
  </si>
  <si>
    <t>Устройство временного ограждения / З БН 1</t>
  </si>
  <si>
    <t>м.п.</t>
  </si>
  <si>
    <t>1.1.1.1.1</t>
  </si>
  <si>
    <t>Ограждение__ / 3 БН 1</t>
  </si>
  <si>
    <t>1.1.1.2</t>
  </si>
  <si>
    <t>Вертикальная планировка грунта</t>
  </si>
  <si>
    <t>м2</t>
  </si>
  <si>
    <t>1.1.2</t>
  </si>
  <si>
    <t>Устройство временных дорог из плит</t>
  </si>
  <si>
    <t>1.1.2.1</t>
  </si>
  <si>
    <t>Разработка грунта экскаватором комплексная (с учетом водоотлива погрузки в автомобили-самосвалы, доработки вручную до 10%, планировки и т.п.), вывоз до 1 км/</t>
  </si>
  <si>
    <t>H=0.3</t>
  </si>
  <si>
    <t>м3</t>
  </si>
  <si>
    <t>1.1.2.2</t>
  </si>
  <si>
    <t>Устройство основания / песок</t>
  </si>
  <si>
    <t>1.1.2.2.1</t>
  </si>
  <si>
    <t>Песок_</t>
  </si>
  <si>
    <t>1.1.2.3</t>
  </si>
  <si>
    <t>Укладка плит / 2П30</t>
  </si>
  <si>
    <t>шт</t>
  </si>
  <si>
    <t>1.1.2.3.1</t>
  </si>
  <si>
    <t>2П30-18 3х1,75х0,17_</t>
  </si>
  <si>
    <t>1.1.3</t>
  </si>
  <si>
    <t>Устройство поста мойки колес</t>
  </si>
  <si>
    <t>1.1.3.1</t>
  </si>
  <si>
    <t>Устройство поста мойки колес (полный комплекс работ с устройством эстакады, отстойника, разуклонки из бетона)</t>
  </si>
  <si>
    <t>1.1.3.1.1</t>
  </si>
  <si>
    <t>пост мойки колес_ / с эстакадой 3х6 м, установкой ПМК"АкваПром 220" с обогревом, отстойником, разуклонка из бетона / без оборачиваемости</t>
  </si>
  <si>
    <t>ПМК "Аква Пром" 380 с 2 пистолетами</t>
  </si>
  <si>
    <t>1.1.4</t>
  </si>
  <si>
    <t>Устройство площадки под бытовой городок</t>
  </si>
  <si>
    <t>1.1.4.1</t>
  </si>
  <si>
    <t>h=0.3</t>
  </si>
  <si>
    <t>1.1.4.2</t>
  </si>
  <si>
    <t>1.1.4.2.1</t>
  </si>
  <si>
    <t>1.1.4.3</t>
  </si>
  <si>
    <t>1.1.4.3.1</t>
  </si>
  <si>
    <t>1.1.5</t>
  </si>
  <si>
    <t>Установка бытовых помещений</t>
  </si>
  <si>
    <t>1.1.5.1</t>
  </si>
  <si>
    <t>Медпункт</t>
  </si>
  <si>
    <t>1.1.5.1.1</t>
  </si>
  <si>
    <t>бытовое помещение_ / с обустройством, противопожарными стенками и т.п.</t>
  </si>
  <si>
    <t>1.1.6</t>
  </si>
  <si>
    <t>Установка средств первичного пожаротушения, плакатов,знаков, флагштоков</t>
  </si>
  <si>
    <t>1.1.6.1</t>
  </si>
  <si>
    <t>Монтаж щита пожарного</t>
  </si>
  <si>
    <t>1.1.6.1.1</t>
  </si>
  <si>
    <t>Щит пожарный / 1200х1200х540мм / лом, багор, лопата, 2 конусных ведра, ящик 0,3м3</t>
  </si>
  <si>
    <t>1.1.6.2</t>
  </si>
  <si>
    <t>Монтаж щита информационного</t>
  </si>
  <si>
    <t>1.1.6.2.1</t>
  </si>
  <si>
    <t>Щит информационный_</t>
  </si>
  <si>
    <t>1.1.6.3</t>
  </si>
  <si>
    <t>Установка дорожных знаков / на заборе</t>
  </si>
  <si>
    <t>1.1.6.3.1</t>
  </si>
  <si>
    <t>Знак дорожный 1.20.2 ГОСТ 52290-2004</t>
  </si>
  <si>
    <t>1.2</t>
  </si>
  <si>
    <t>Временные инженерные сети</t>
  </si>
  <si>
    <t>1.2.1</t>
  </si>
  <si>
    <t>Устройство сетей временного освещения строительной площадки</t>
  </si>
  <si>
    <t>1.2.1.1</t>
  </si>
  <si>
    <t>Установка опоры из металлической трубы на бетонном основании</t>
  </si>
  <si>
    <t>1.2.1.1.1</t>
  </si>
  <si>
    <t>Опора временного освещения из металлической трубы_ / ВО-8л с бетонным блоком</t>
  </si>
  <si>
    <t>1.2.1.2</t>
  </si>
  <si>
    <t>1.2.1.2.1</t>
  </si>
  <si>
    <t>Опора временного освещения из металлической трубы_ / ВО-6 с бетонным блоком</t>
  </si>
  <si>
    <t>1.2.1.3</t>
  </si>
  <si>
    <t xml:space="preserve">Прокладка кабеля массой 1 м до 3 кг / на опоре </t>
  </si>
  <si>
    <t>1.2.1.3.1</t>
  </si>
  <si>
    <t>Кабель СИП-4_ / 4х16</t>
  </si>
  <si>
    <t>1.2.1.4</t>
  </si>
  <si>
    <t>Установка прожекторов временного электроосвещения, с учетом ламп / на временной опоре</t>
  </si>
  <si>
    <t>1.2.1.4.1</t>
  </si>
  <si>
    <t>Прожектор_ / светодиодный СДО-5-150 / 150 Вт</t>
  </si>
  <si>
    <t>1.2.1.5</t>
  </si>
  <si>
    <t>Монтаж шкафа наружного освещения</t>
  </si>
  <si>
    <t>ЯУО-9601</t>
  </si>
  <si>
    <t>1.2.1.5.1</t>
  </si>
  <si>
    <t>Ящик управления освещением_ /  ЯУО 3T-X-IP31  / 400x400x160 / счетчик э/э Меркурий 230</t>
  </si>
  <si>
    <t>1.2.1.6</t>
  </si>
  <si>
    <t>Монтаж ВРУ</t>
  </si>
  <si>
    <t>1.2.1.6.1</t>
  </si>
  <si>
    <t>Индивидуальное вводно-распределительное устройство_ / ИВРУ-5 / IP54 / 400 А</t>
  </si>
  <si>
    <t>1.2.1.7</t>
  </si>
  <si>
    <t>Пуско-наладочные работы временного освещения</t>
  </si>
  <si>
    <t>компл</t>
  </si>
  <si>
    <t>1.2.2</t>
  </si>
  <si>
    <t>Устройство сетей временного электроснабжения 0,4 кВ</t>
  </si>
  <si>
    <t>1.2.2.1</t>
  </si>
  <si>
    <t xml:space="preserve">Устройство постели из песка </t>
  </si>
  <si>
    <t>1.2.2.1.1</t>
  </si>
  <si>
    <t>1.2.2.2</t>
  </si>
  <si>
    <t>Под ключ (согласно проекту):
Мет.лента 20х0,7х1000 НИЛЕД 200 шт
Скрепа НИЛЕД 200 шт
Анкерный кронштейн  НИЛЕД 92 шт
Натяжной зажим ВК 92 шт
Комплект промежуточной подвески НИЛЕД 54 шт
Зажим Р72 для ЗП6  НИЛЕД 100 шт
Стяжной хомут  НИЛЕД 200 шт
Плашечный Зажим НИЛЕД 40 шт
Зажим НИЛЕД 16 шт</t>
  </si>
  <si>
    <t>1.2.2.2.1</t>
  </si>
  <si>
    <t>Опора временного освещения из металлической трубы_ / ВО-6л с бетонным блоком</t>
  </si>
  <si>
    <t>1.2.2.3</t>
  </si>
  <si>
    <t>1.2.2.3.1</t>
  </si>
  <si>
    <t>1.2.2.4</t>
  </si>
  <si>
    <t>1.2.2.4.1</t>
  </si>
  <si>
    <t>Кабель СИП-2_ / 3х120+1х95</t>
  </si>
  <si>
    <t>Провод самонесущий изолированный СИП-2 3х120 + 1х95</t>
  </si>
  <si>
    <t>1.2.2.4.2</t>
  </si>
  <si>
    <t>Кабель СИП-2_ / 3х150 мм</t>
  </si>
  <si>
    <t>Провод самонесущий изолированный СИП-2 3х150 + 1х95</t>
  </si>
  <si>
    <t>1.2.2.4.3</t>
  </si>
  <si>
    <t>Кабель СИП-4_ / 4х185</t>
  </si>
  <si>
    <t>АПвБбШп(г) - 1 4х185</t>
  </si>
  <si>
    <t>1.2.2.4.4</t>
  </si>
  <si>
    <t xml:space="preserve">Кабель СИП-4_ / 4х150 </t>
  </si>
  <si>
    <t>АПвБбШп(г) - 1 4х150</t>
  </si>
  <si>
    <t>1.2.2.5</t>
  </si>
  <si>
    <t>Монтаж муфты соединительной для 3-4 жильного кабеля напряжением до 1 кВ / 150/240 мм2</t>
  </si>
  <si>
    <t>1.2.2.5.1</t>
  </si>
  <si>
    <t>Муфта кабельная_ / КВТп-10-150/240</t>
  </si>
  <si>
    <t>1.2.2.6</t>
  </si>
  <si>
    <t>Муфта переходная ПРОГРЕСС СИП-кабель 4ПКМтпБ (СИП) 150/240</t>
  </si>
  <si>
    <t>1.2.2.6.1</t>
  </si>
  <si>
    <t>Муфта кабельная_ / соединительная Прогресс/4стп-1-150/240</t>
  </si>
  <si>
    <t>1.2.2.7</t>
  </si>
  <si>
    <t>Монтаж муфты соединительной для 3-4 жильного кабеля напряжением до 1 кВ / 70/150 мм2</t>
  </si>
  <si>
    <t>Муфта переходная ПРОГРЕСС СИП-кабель 4ПКМтпБ (СИП) 50/185</t>
  </si>
  <si>
    <t>1.2.2.7.1</t>
  </si>
  <si>
    <t>Муфта кабельная_ / переходная/ 4ПКТп(б)(СИП)-1-70/150 (Б)</t>
  </si>
  <si>
    <t>1.2.2.8</t>
  </si>
  <si>
    <t>Монтаж силовых распределительных шкафов</t>
  </si>
  <si>
    <t>1.2.2.8.1</t>
  </si>
  <si>
    <t xml:space="preserve">Наконечник штифтовой_ / медно-лужечный/10 кв.мм </t>
  </si>
  <si>
    <t xml:space="preserve">изолированный наконечник НИЛЕД СРТА R 150 - 30 шт
изолированный наконечник НИЛЕД СРТА R 120 - 3 шт
изолированный наконечник НИЛЕД СРТА R 95 - 11 шт
</t>
  </si>
  <si>
    <t>1.2.2.9</t>
  </si>
  <si>
    <t>Пуско-наладочные работы временного электроснабжения</t>
  </si>
  <si>
    <t>1.2.2.10</t>
  </si>
  <si>
    <t xml:space="preserve">Огнезащитное покрытие кабеля терморасширяющимся составом </t>
  </si>
  <si>
    <t>Силотерм 16,6 кг. Расход 0,8 кг/м2 х 2 слоя</t>
  </si>
  <si>
    <t>1.2.2.10.1</t>
  </si>
  <si>
    <t>Огнезащитное покрытие_ / Силотерм ЭП-6</t>
  </si>
  <si>
    <t>кг</t>
  </si>
  <si>
    <t>2. Содержание площадки, вознаграждение генподрядчика, охрана</t>
  </si>
  <si>
    <t>2.1</t>
  </si>
  <si>
    <t>Содержание площадки строительства, охрана</t>
  </si>
  <si>
    <t>2.1.1</t>
  </si>
  <si>
    <t>Содержание площадки строительства</t>
  </si>
  <si>
    <t>2.1.1.1</t>
  </si>
  <si>
    <t>Обслуживание поста мойки колес / (24 часа) / 1 пост</t>
  </si>
  <si>
    <t>мес</t>
  </si>
  <si>
    <t>2.1.1.2</t>
  </si>
  <si>
    <t>Содержание и обслуживание дорог / 1 очередь / лето (апр-окт)</t>
  </si>
  <si>
    <t>2.1.1.3</t>
  </si>
  <si>
    <t>Содержание и обслуживание дорог / 1 очередь / зима (нояб-март)</t>
  </si>
  <si>
    <t>2.1.1.4</t>
  </si>
  <si>
    <t>Содержание и обслуживание территории строительной площадки ( в том числе 5-метровой зоны вокруг площадки) / 1 очередь</t>
  </si>
  <si>
    <t>2.1.1.5</t>
  </si>
  <si>
    <t>Установка и обслуживание мобильных туалетных кабин / 1 очередь</t>
  </si>
  <si>
    <t>2.1.1.6</t>
  </si>
  <si>
    <t>Содержание и обслуживание сетей временного электроснабжения и освещения / КЛ, ВЛ 0,4 / 1 очередь</t>
  </si>
  <si>
    <t>2.1.1.7</t>
  </si>
  <si>
    <t>Содержание и обслуживание сетей временного водоснабжения и канализации / 1 очередь</t>
  </si>
  <si>
    <t>2.1.1.8</t>
  </si>
  <si>
    <t>Вывоз снега</t>
  </si>
  <si>
    <t>В среднем в год Нснега=1,52 м х Площадь дорог (1545м.кв.)=</t>
  </si>
  <si>
    <t>2.1.1.9</t>
  </si>
  <si>
    <t>Вывоз бытового мусора / 1 очередь</t>
  </si>
  <si>
    <t>Общая стоимость работ, руб. с НДС</t>
  </si>
  <si>
    <t>Квалификационная и контактная информация</t>
  </si>
  <si>
    <t>А</t>
  </si>
  <si>
    <t>Наличие авансирования</t>
  </si>
  <si>
    <t>да (%) /нет</t>
  </si>
  <si>
    <t>Б</t>
  </si>
  <si>
    <t>Готовность приступить к работе по уведомлению</t>
  </si>
  <si>
    <t>да /нет</t>
  </si>
  <si>
    <t>В</t>
  </si>
  <si>
    <t>Г</t>
  </si>
  <si>
    <t>Срок исполнения предмета тендера</t>
  </si>
  <si>
    <t>мес.</t>
  </si>
  <si>
    <t>Д</t>
  </si>
  <si>
    <t>Е</t>
  </si>
  <si>
    <t>Информация о посещении объекта (были/не были), вопросы по результатам посещения</t>
  </si>
  <si>
    <t>были/не были
да/нет</t>
  </si>
  <si>
    <t>Ж</t>
  </si>
  <si>
    <t>Виды работ, планируемые к выполнению субподрядными организациями</t>
  </si>
  <si>
    <t>вид работ-наименование</t>
  </si>
  <si>
    <t>З</t>
  </si>
  <si>
    <t>Готовность подписать договор в редакции Заказчика</t>
  </si>
  <si>
    <t>да/нет</t>
  </si>
  <si>
    <t>И</t>
  </si>
  <si>
    <t>Наличие СРО</t>
  </si>
  <si>
    <t>да (сумма) /нет</t>
  </si>
  <si>
    <t>К</t>
  </si>
  <si>
    <t>Опыт работы с ГК ПИК (при наличии текущих проектов- указать % реализации)</t>
  </si>
  <si>
    <t>объект/ вид работ/% выполнения</t>
  </si>
  <si>
    <t>Л</t>
  </si>
  <si>
    <t>Опыт реализации подобных видов работ за последние 2-3 года (указать не более 5 ключевых объектов и их заказчиков )</t>
  </si>
  <si>
    <t>объект/заказчик/год</t>
  </si>
  <si>
    <t>М</t>
  </si>
  <si>
    <t>Численность работающих всего / численность, планируемая для выполнения предмета тендера</t>
  </si>
  <si>
    <t>кол-во/кол-во</t>
  </si>
  <si>
    <t>Н</t>
  </si>
  <si>
    <t>Дата регистрации компании</t>
  </si>
  <si>
    <t>дд/мм/гг</t>
  </si>
  <si>
    <t>О</t>
  </si>
  <si>
    <t>год-сумма/год-сумма/год-сумма (руб.без НДС)</t>
  </si>
  <si>
    <t>П</t>
  </si>
  <si>
    <t>Сайт компании</t>
  </si>
  <si>
    <t>ссылка</t>
  </si>
  <si>
    <t>Р</t>
  </si>
  <si>
    <t>Генеральный директор : Ф.И.О. полностью, тел., e-mail</t>
  </si>
  <si>
    <t>С</t>
  </si>
  <si>
    <t>Контактное лицо: Ф.И.О. полностью, тел., e-mail</t>
  </si>
  <si>
    <t>Примечание к ТКП претендента</t>
  </si>
  <si>
    <t>Готовность подписать в случае победы соглашение об ЭДО</t>
  </si>
  <si>
    <t>Оборот за последние 3 года (указать оборот (выручку) по данным бухгалтерской отчетности за 2019/2020/2021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</si>
</sst>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4" x14ac:knownFonts="1">
    <font>
      <sz val="11"/>
      <color theme="1"/>
      <name val="Calibri"/>
      <family val="2"/>
      <scheme val="minor"/>
    </font>
    <font>
      <b/>
      <sz val="16"/>
      <color rgb="FF000000"/>
      <name val="Times New Roman"/>
      <family val="1"/>
      <charset val="204"/>
    </font>
    <font>
      <b/>
      <sz val="16"/>
      <color rgb="FFFFFFFF"/>
      <name val="Times New Roman"/>
      <family val="1"/>
      <charset val="204"/>
    </font>
    <font>
      <sz val="16"/>
      <color rgb="FF000000"/>
      <name val="Times New Roman"/>
      <family val="1"/>
      <charset val="204"/>
    </font>
    <font>
      <sz val="14"/>
      <color rgb="FF000000"/>
      <name val="Times New Roman"/>
      <family val="1"/>
      <charset val="204"/>
    </font>
    <font>
      <i/>
      <sz val="14"/>
      <color rgb="FF000000"/>
      <name val="Times New Roman"/>
      <family val="1"/>
      <charset val="204"/>
    </font>
    <font>
      <b/>
      <sz val="14"/>
      <color rgb="FF000000"/>
      <name val="Times New Roman"/>
      <family val="1"/>
      <charset val="204"/>
    </font>
    <font>
      <sz val="14"/>
      <color theme="1"/>
      <name val="Calibri"/>
      <family val="2"/>
      <scheme val="minor"/>
    </font>
    <font>
      <b/>
      <sz val="16"/>
      <color rgb="FF0000FF"/>
      <name val="Times New Roman"/>
      <family val="1"/>
      <charset val="204"/>
    </font>
    <font>
      <b/>
      <sz val="16"/>
      <color rgb="FF2F5487"/>
      <name val="Times New Roman"/>
      <family val="1"/>
      <charset val="204"/>
    </font>
    <font>
      <sz val="16"/>
      <color theme="1"/>
      <name val="Calibri"/>
      <family val="2"/>
      <scheme val="minor"/>
    </font>
    <font>
      <b/>
      <sz val="16"/>
      <color theme="1"/>
      <name val="Times New Roman"/>
      <family val="1"/>
      <charset val="204"/>
    </font>
    <font>
      <sz val="14"/>
      <color theme="1"/>
      <name val="Times New Roman"/>
      <family val="1"/>
      <charset val="204"/>
    </font>
    <font>
      <b/>
      <sz val="14"/>
      <color theme="1"/>
      <name val="Times New Roman"/>
      <family val="1"/>
      <charset val="204"/>
    </font>
  </fonts>
  <fills count="11">
    <fill>
      <patternFill patternType="none"/>
    </fill>
    <fill>
      <patternFill patternType="gray125"/>
    </fill>
    <fill>
      <patternFill patternType="solid">
        <fgColor rgb="FF2F5587"/>
        <bgColor rgb="FF666699"/>
      </patternFill>
    </fill>
    <fill>
      <patternFill patternType="solid">
        <fgColor rgb="FFD7E2EF"/>
        <bgColor rgb="FFD4D3D4"/>
      </patternFill>
    </fill>
    <fill>
      <patternFill patternType="solid">
        <fgColor rgb="FFD9D9D8"/>
        <bgColor rgb="FF000000"/>
      </patternFill>
    </fill>
    <fill>
      <patternFill patternType="solid">
        <fgColor rgb="FFDBE6F1"/>
        <bgColor rgb="FF000000"/>
      </patternFill>
    </fill>
    <fill>
      <patternFill patternType="solid">
        <fgColor rgb="FFD4D3D4"/>
        <bgColor rgb="FFD7E2EF"/>
      </patternFill>
    </fill>
    <fill>
      <patternFill patternType="solid">
        <fgColor theme="5" tint="0.39997558519241921"/>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4" tint="0.79998168889431442"/>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right/>
      <top style="medium">
        <color indexed="64"/>
      </top>
      <bottom style="thin">
        <color rgb="FF000000"/>
      </bottom>
      <diagonal/>
    </border>
    <border>
      <left style="medium">
        <color indexed="64"/>
      </left>
      <right/>
      <top style="medium">
        <color indexed="64"/>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top style="thin">
        <color rgb="FF000000"/>
      </top>
      <bottom style="thin">
        <color rgb="FF000000"/>
      </bottom>
      <diagonal/>
    </border>
    <border>
      <left style="thin">
        <color rgb="FF000000"/>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style="thin">
        <color rgb="FF000000"/>
      </top>
      <bottom style="medium">
        <color indexed="64"/>
      </bottom>
      <diagonal/>
    </border>
  </borders>
  <cellStyleXfs count="1">
    <xf numFmtId="0" fontId="0" fillId="0" borderId="0"/>
  </cellStyleXfs>
  <cellXfs count="121">
    <xf numFmtId="0" fontId="0" fillId="0" borderId="0" xfId="0"/>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164" fontId="4" fillId="0" borderId="1" xfId="0" applyNumberFormat="1" applyFont="1" applyBorder="1" applyAlignment="1">
      <alignment horizontal="center" vertical="center" wrapText="1"/>
    </xf>
    <xf numFmtId="4" fontId="4" fillId="5" borderId="1" xfId="0" applyNumberFormat="1" applyFont="1" applyFill="1" applyBorder="1" applyAlignment="1">
      <alignment horizontal="center" vertical="center" wrapText="1"/>
    </xf>
    <xf numFmtId="0" fontId="5" fillId="0" borderId="1" xfId="0" applyFont="1" applyBorder="1" applyAlignment="1">
      <alignment horizontal="right" vertical="center" wrapText="1"/>
    </xf>
    <xf numFmtId="0" fontId="3" fillId="0" borderId="0" xfId="0" applyFont="1" applyProtection="1">
      <protection locked="0"/>
    </xf>
    <xf numFmtId="0" fontId="3" fillId="0" borderId="0" xfId="0" applyFont="1"/>
    <xf numFmtId="0" fontId="4" fillId="0" borderId="0" xfId="0" applyFont="1" applyProtection="1">
      <protection locked="0"/>
    </xf>
    <xf numFmtId="0" fontId="4" fillId="0" borderId="0" xfId="0" applyFont="1"/>
    <xf numFmtId="0" fontId="7" fillId="0" borderId="0" xfId="0" applyFont="1"/>
    <xf numFmtId="4" fontId="6" fillId="4" borderId="1" xfId="0" applyNumberFormat="1" applyFont="1" applyFill="1" applyBorder="1" applyAlignment="1">
      <alignment horizontal="center" vertical="center" wrapText="1"/>
    </xf>
    <xf numFmtId="4"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49" fontId="4" fillId="0" borderId="0" xfId="0" applyNumberFormat="1" applyFont="1"/>
    <xf numFmtId="0" fontId="4" fillId="0" borderId="0" xfId="0" applyFont="1" applyAlignment="1">
      <alignment horizontal="left"/>
    </xf>
    <xf numFmtId="0" fontId="4" fillId="0" borderId="0" xfId="0" applyFont="1" applyAlignment="1">
      <alignment horizontal="right"/>
    </xf>
    <xf numFmtId="49" fontId="2" fillId="2" borderId="0" xfId="0" applyNumberFormat="1" applyFont="1" applyFill="1" applyAlignment="1">
      <alignment vertical="center"/>
    </xf>
    <xf numFmtId="0" fontId="8" fillId="2" borderId="0" xfId="0" applyFont="1" applyFill="1" applyAlignment="1">
      <alignment vertical="center"/>
    </xf>
    <xf numFmtId="0" fontId="9" fillId="2" borderId="0" xfId="0" applyFont="1" applyFill="1" applyAlignment="1">
      <alignment horizontal="left" vertical="center"/>
    </xf>
    <xf numFmtId="0" fontId="8" fillId="2" borderId="0" xfId="0" applyFont="1" applyFill="1" applyAlignment="1">
      <alignment horizontal="center" vertical="center"/>
    </xf>
    <xf numFmtId="0" fontId="3" fillId="2" borderId="0" xfId="0" applyFont="1" applyFill="1" applyAlignment="1">
      <alignment vertical="center"/>
    </xf>
    <xf numFmtId="0" fontId="3" fillId="2" borderId="0" xfId="0" applyFont="1" applyFill="1" applyAlignment="1">
      <alignment horizontal="right" vertical="center"/>
    </xf>
    <xf numFmtId="0" fontId="10" fillId="0" borderId="0" xfId="0" applyFont="1"/>
    <xf numFmtId="0" fontId="3" fillId="0" borderId="0" xfId="0" applyFont="1" applyAlignment="1" applyProtection="1">
      <alignment vertical="center"/>
      <protection locked="0"/>
    </xf>
    <xf numFmtId="0" fontId="3" fillId="0" borderId="0" xfId="0" applyFont="1" applyAlignment="1">
      <alignment vertical="center"/>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49" fontId="4" fillId="0" borderId="7" xfId="0" applyNumberFormat="1" applyFont="1" applyBorder="1" applyAlignment="1">
      <alignment horizontal="left" vertical="center" wrapText="1"/>
    </xf>
    <xf numFmtId="49" fontId="4" fillId="5" borderId="9" xfId="0" applyNumberFormat="1" applyFont="1" applyFill="1" applyBorder="1" applyAlignment="1">
      <alignment horizontal="left" vertical="center" wrapText="1"/>
    </xf>
    <xf numFmtId="0" fontId="6" fillId="5" borderId="10" xfId="0" applyFont="1" applyFill="1" applyBorder="1" applyAlignment="1">
      <alignment horizontal="right" vertical="center" wrapText="1"/>
    </xf>
    <xf numFmtId="0" fontId="4" fillId="5" borderId="10" xfId="0" applyFont="1" applyFill="1" applyBorder="1" applyAlignment="1">
      <alignment horizontal="left" vertical="center" wrapText="1"/>
    </xf>
    <xf numFmtId="0" fontId="6" fillId="5" borderId="10" xfId="0" applyFont="1" applyFill="1" applyBorder="1" applyAlignment="1">
      <alignment horizontal="center" vertical="center" wrapText="1"/>
    </xf>
    <xf numFmtId="164" fontId="6" fillId="5" borderId="10" xfId="0" applyNumberFormat="1" applyFont="1" applyFill="1" applyBorder="1" applyAlignment="1">
      <alignment horizontal="center" vertical="center" wrapText="1"/>
    </xf>
    <xf numFmtId="4" fontId="6" fillId="4" borderId="3" xfId="0" applyNumberFormat="1" applyFont="1" applyFill="1" applyBorder="1" applyAlignment="1">
      <alignment horizontal="center" vertical="center" wrapText="1"/>
    </xf>
    <xf numFmtId="4" fontId="6" fillId="4" borderId="4" xfId="0" applyNumberFormat="1" applyFont="1" applyFill="1" applyBorder="1" applyAlignment="1">
      <alignment horizontal="center" vertical="center" wrapText="1"/>
    </xf>
    <xf numFmtId="4" fontId="6" fillId="4" borderId="6" xfId="0" applyNumberFormat="1" applyFont="1" applyFill="1" applyBorder="1" applyAlignment="1">
      <alignment horizontal="center" vertical="center" wrapText="1"/>
    </xf>
    <xf numFmtId="4" fontId="4" fillId="0" borderId="7" xfId="0" applyNumberFormat="1" applyFont="1" applyBorder="1" applyAlignment="1">
      <alignment horizontal="center" vertical="center" wrapText="1"/>
    </xf>
    <xf numFmtId="4" fontId="4" fillId="0" borderId="8" xfId="0" applyNumberFormat="1" applyFont="1" applyBorder="1" applyAlignment="1">
      <alignment horizontal="center" vertical="center" wrapText="1"/>
    </xf>
    <xf numFmtId="4" fontId="4" fillId="5" borderId="7" xfId="0" applyNumberFormat="1" applyFont="1" applyFill="1" applyBorder="1" applyAlignment="1">
      <alignment horizontal="center" vertical="center" wrapText="1"/>
    </xf>
    <xf numFmtId="4" fontId="6" fillId="4" borderId="7" xfId="0" applyNumberFormat="1" applyFont="1" applyFill="1" applyBorder="1" applyAlignment="1">
      <alignment horizontal="center" vertical="center" wrapText="1"/>
    </xf>
    <xf numFmtId="4" fontId="6" fillId="4" borderId="8" xfId="0" applyNumberFormat="1" applyFont="1" applyFill="1" applyBorder="1" applyAlignment="1">
      <alignment horizontal="center" vertical="center" wrapText="1"/>
    </xf>
    <xf numFmtId="4" fontId="6" fillId="5" borderId="9" xfId="0" applyNumberFormat="1" applyFont="1" applyFill="1" applyBorder="1" applyAlignment="1">
      <alignment horizontal="center" vertical="center" wrapText="1"/>
    </xf>
    <xf numFmtId="4" fontId="6" fillId="5" borderId="10" xfId="0" applyNumberFormat="1" applyFont="1" applyFill="1" applyBorder="1" applyAlignment="1">
      <alignment horizontal="center" vertical="center" wrapText="1"/>
    </xf>
    <xf numFmtId="4" fontId="6" fillId="5" borderId="11" xfId="0" applyNumberFormat="1"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vertical="center" wrapText="1"/>
    </xf>
    <xf numFmtId="0" fontId="4" fillId="0" borderId="7" xfId="0" applyFont="1" applyBorder="1" applyAlignment="1">
      <alignment horizontal="center" vertical="center" wrapText="1"/>
    </xf>
    <xf numFmtId="0" fontId="4" fillId="0" borderId="10" xfId="0" applyFont="1" applyBorder="1" applyAlignment="1">
      <alignment vertical="center" wrapText="1"/>
    </xf>
    <xf numFmtId="49" fontId="4" fillId="7" borderId="7" xfId="0" applyNumberFormat="1" applyFont="1" applyFill="1" applyBorder="1" applyAlignment="1">
      <alignment horizontal="left" vertical="center" wrapText="1"/>
    </xf>
    <xf numFmtId="4" fontId="6" fillId="7" borderId="7" xfId="0" applyNumberFormat="1" applyFont="1" applyFill="1" applyBorder="1" applyAlignment="1">
      <alignment horizontal="center" vertical="center" wrapText="1"/>
    </xf>
    <xf numFmtId="4" fontId="6" fillId="7" borderId="1" xfId="0" applyNumberFormat="1" applyFont="1" applyFill="1" applyBorder="1" applyAlignment="1">
      <alignment horizontal="center" vertical="center" wrapText="1"/>
    </xf>
    <xf numFmtId="4" fontId="6" fillId="7" borderId="8" xfId="0" applyNumberFormat="1" applyFont="1" applyFill="1" applyBorder="1" applyAlignment="1">
      <alignment horizontal="center" vertical="center" wrapText="1"/>
    </xf>
    <xf numFmtId="49" fontId="4" fillId="8" borderId="7" xfId="0" applyNumberFormat="1" applyFont="1" applyFill="1" applyBorder="1" applyAlignment="1">
      <alignment horizontal="left" vertical="center" wrapText="1"/>
    </xf>
    <xf numFmtId="4" fontId="6" fillId="8" borderId="7" xfId="0" applyNumberFormat="1" applyFont="1" applyFill="1" applyBorder="1" applyAlignment="1">
      <alignment horizontal="center" vertical="center" wrapText="1"/>
    </xf>
    <xf numFmtId="4" fontId="6" fillId="8" borderId="1" xfId="0" applyNumberFormat="1" applyFont="1" applyFill="1" applyBorder="1" applyAlignment="1">
      <alignment horizontal="center" vertical="center" wrapText="1"/>
    </xf>
    <xf numFmtId="4" fontId="6" fillId="8" borderId="8" xfId="0" applyNumberFormat="1" applyFont="1" applyFill="1" applyBorder="1" applyAlignment="1">
      <alignment horizontal="center" vertical="center" wrapText="1"/>
    </xf>
    <xf numFmtId="0" fontId="11" fillId="2" borderId="0" xfId="0" applyFont="1" applyFill="1" applyAlignment="1">
      <alignment horizontal="center" vertical="center"/>
    </xf>
    <xf numFmtId="164" fontId="13" fillId="4" borderId="6" xfId="0" applyNumberFormat="1" applyFont="1" applyFill="1" applyBorder="1" applyAlignment="1">
      <alignment horizontal="center" vertical="center" wrapText="1"/>
    </xf>
    <xf numFmtId="164" fontId="13" fillId="7" borderId="8" xfId="0" applyNumberFormat="1" applyFont="1" applyFill="1" applyBorder="1" applyAlignment="1">
      <alignment horizontal="center" vertical="center" wrapText="1"/>
    </xf>
    <xf numFmtId="164" fontId="13" fillId="8" borderId="8" xfId="0" applyNumberFormat="1" applyFont="1" applyFill="1" applyBorder="1" applyAlignment="1">
      <alignment horizontal="center" vertical="center" wrapText="1"/>
    </xf>
    <xf numFmtId="164" fontId="12" fillId="0" borderId="8" xfId="0" applyNumberFormat="1" applyFont="1" applyBorder="1" applyAlignment="1">
      <alignment horizontal="center" vertical="center" wrapText="1"/>
    </xf>
    <xf numFmtId="164" fontId="13" fillId="4" borderId="8" xfId="0" applyNumberFormat="1" applyFont="1" applyFill="1" applyBorder="1" applyAlignment="1">
      <alignment horizontal="center" vertical="center" wrapText="1"/>
    </xf>
    <xf numFmtId="164" fontId="13" fillId="5" borderId="11" xfId="0" applyNumberFormat="1" applyFont="1" applyFill="1" applyBorder="1" applyAlignment="1">
      <alignment horizontal="center" vertical="center" wrapText="1"/>
    </xf>
    <xf numFmtId="0" fontId="12" fillId="0" borderId="0" xfId="0" applyFont="1"/>
    <xf numFmtId="0" fontId="4" fillId="9" borderId="21" xfId="0" applyFont="1" applyFill="1" applyBorder="1" applyAlignment="1" applyProtection="1">
      <alignment horizontal="center" vertical="center" wrapText="1"/>
      <protection locked="0"/>
    </xf>
    <xf numFmtId="0" fontId="4" fillId="9" borderId="22" xfId="0" applyFont="1" applyFill="1" applyBorder="1" applyAlignment="1" applyProtection="1">
      <alignment horizontal="center" vertical="center" wrapText="1"/>
      <protection locked="0"/>
    </xf>
    <xf numFmtId="0" fontId="4" fillId="9" borderId="23" xfId="0" applyFont="1" applyFill="1" applyBorder="1" applyAlignment="1" applyProtection="1">
      <alignment horizontal="center" vertical="center" wrapText="1"/>
      <protection locked="0"/>
    </xf>
    <xf numFmtId="0" fontId="4" fillId="9" borderId="2" xfId="0" applyFont="1" applyFill="1" applyBorder="1" applyAlignment="1" applyProtection="1">
      <alignment horizontal="center" vertical="center" wrapText="1"/>
      <protection locked="0"/>
    </xf>
    <xf numFmtId="0" fontId="4" fillId="9" borderId="18" xfId="0" applyFont="1" applyFill="1" applyBorder="1" applyAlignment="1" applyProtection="1">
      <alignment horizontal="center" vertical="center" wrapText="1"/>
      <protection locked="0"/>
    </xf>
    <xf numFmtId="0" fontId="4" fillId="9" borderId="19" xfId="0" applyFont="1" applyFill="1" applyBorder="1" applyAlignment="1" applyProtection="1">
      <alignment horizontal="center" vertical="center" wrapText="1"/>
      <protection locked="0"/>
    </xf>
    <xf numFmtId="0" fontId="1" fillId="0" borderId="0" xfId="0" applyFont="1" applyAlignment="1">
      <alignment horizontal="center" vertical="center"/>
    </xf>
    <xf numFmtId="0" fontId="2" fillId="2" borderId="0" xfId="0" applyFont="1" applyFill="1" applyAlignment="1">
      <alignment horizontal="center" vertical="center" wrapText="1"/>
    </xf>
    <xf numFmtId="0" fontId="4" fillId="0" borderId="0" xfId="0" applyFont="1" applyAlignment="1">
      <alignment horizontal="center" vertical="center" wrapText="1"/>
    </xf>
    <xf numFmtId="49" fontId="4" fillId="0" borderId="3"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0"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11" xfId="0" applyFont="1" applyBorder="1" applyAlignment="1">
      <alignment horizontal="center" vertical="center" wrapText="1"/>
    </xf>
    <xf numFmtId="0" fontId="1" fillId="3" borderId="13" xfId="0" applyFont="1" applyFill="1" applyBorder="1" applyAlignment="1" applyProtection="1">
      <alignment horizontal="center" vertical="center" wrapText="1"/>
      <protection locked="0"/>
    </xf>
    <xf numFmtId="0" fontId="1" fillId="3" borderId="5" xfId="0" applyFont="1" applyFill="1" applyBorder="1" applyAlignment="1">
      <alignment horizontal="center" vertical="center" wrapText="1"/>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1" xfId="0" applyFont="1" applyBorder="1" applyAlignment="1">
      <alignment horizontal="center" vertical="center" wrapText="1"/>
    </xf>
    <xf numFmtId="49" fontId="6" fillId="4" borderId="7" xfId="0" applyNumberFormat="1" applyFont="1" applyFill="1" applyBorder="1" applyAlignment="1">
      <alignment horizontal="left" vertical="center" wrapText="1"/>
    </xf>
    <xf numFmtId="0" fontId="4"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164" fontId="6" fillId="4" borderId="1" xfId="0" applyNumberFormat="1" applyFont="1" applyFill="1" applyBorder="1" applyAlignment="1">
      <alignment horizontal="center" vertical="center" wrapText="1"/>
    </xf>
    <xf numFmtId="49" fontId="6" fillId="4" borderId="3" xfId="0" applyNumberFormat="1" applyFont="1" applyFill="1" applyBorder="1" applyAlignment="1">
      <alignment horizontal="left" vertical="center" wrapText="1"/>
    </xf>
    <xf numFmtId="0" fontId="4" fillId="4" borderId="4" xfId="0" applyFont="1" applyFill="1" applyBorder="1" applyAlignment="1">
      <alignment horizontal="center" vertical="center" wrapText="1"/>
    </xf>
    <xf numFmtId="0" fontId="6" fillId="4" borderId="4" xfId="0" applyFont="1" applyFill="1" applyBorder="1" applyAlignment="1">
      <alignment horizontal="center" vertical="center" wrapText="1"/>
    </xf>
    <xf numFmtId="164" fontId="6" fillId="4" borderId="4" xfId="0" applyNumberFormat="1" applyFont="1" applyFill="1" applyBorder="1" applyAlignment="1">
      <alignment horizontal="center" vertical="center" wrapText="1"/>
    </xf>
    <xf numFmtId="0" fontId="6" fillId="7" borderId="1" xfId="0" applyFont="1" applyFill="1" applyBorder="1" applyAlignment="1">
      <alignment horizontal="left" vertical="center" wrapText="1"/>
    </xf>
    <xf numFmtId="0" fontId="4" fillId="7"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164" fontId="6" fillId="7" borderId="1" xfId="0" applyNumberFormat="1" applyFont="1" applyFill="1" applyBorder="1" applyAlignment="1">
      <alignment horizontal="center" vertical="center" wrapText="1"/>
    </xf>
    <xf numFmtId="0" fontId="6" fillId="8" borderId="1" xfId="0" applyFont="1" applyFill="1" applyBorder="1" applyAlignment="1">
      <alignment horizontal="left" vertical="center" wrapText="1"/>
    </xf>
    <xf numFmtId="0" fontId="4" fillId="8" borderId="1" xfId="0" applyFont="1" applyFill="1" applyBorder="1" applyAlignment="1">
      <alignment horizontal="center" vertical="center" wrapText="1"/>
    </xf>
    <xf numFmtId="0" fontId="6" fillId="8" borderId="1" xfId="0" applyFont="1" applyFill="1" applyBorder="1" applyAlignment="1">
      <alignment horizontal="center" vertical="center" wrapText="1"/>
    </xf>
    <xf numFmtId="164" fontId="6" fillId="8" borderId="1" xfId="0" applyNumberFormat="1" applyFont="1" applyFill="1" applyBorder="1" applyAlignment="1">
      <alignment horizontal="center" vertical="center" wrapText="1"/>
    </xf>
    <xf numFmtId="0" fontId="4" fillId="10" borderId="20" xfId="0" applyFont="1" applyFill="1" applyBorder="1" applyAlignment="1">
      <alignment horizontal="center" vertical="center" wrapText="1"/>
    </xf>
    <xf numFmtId="0" fontId="4" fillId="10" borderId="18" xfId="0" applyFont="1" applyFill="1" applyBorder="1" applyAlignment="1">
      <alignment horizontal="center" vertical="center" wrapText="1"/>
    </xf>
    <xf numFmtId="0" fontId="4" fillId="10" borderId="19" xfId="0" applyFont="1" applyFill="1" applyBorder="1" applyAlignment="1">
      <alignment horizontal="center" vertical="center" wrapText="1"/>
    </xf>
    <xf numFmtId="0" fontId="4" fillId="10" borderId="13" xfId="0" applyFont="1" applyFill="1" applyBorder="1" applyAlignment="1">
      <alignment horizontal="center" vertical="center" wrapText="1"/>
    </xf>
    <xf numFmtId="0" fontId="4" fillId="10" borderId="12" xfId="0" applyFont="1" applyFill="1" applyBorder="1" applyAlignment="1">
      <alignment horizontal="center" vertical="center" wrapText="1"/>
    </xf>
    <xf numFmtId="0" fontId="4" fillId="10" borderId="17" xfId="0" applyFont="1" applyFill="1" applyBorder="1" applyAlignment="1">
      <alignment horizontal="center" vertical="center" wrapText="1"/>
    </xf>
    <xf numFmtId="49" fontId="6" fillId="6" borderId="14" xfId="0" applyNumberFormat="1" applyFont="1" applyFill="1" applyBorder="1" applyAlignment="1">
      <alignment horizontal="center" vertical="center" wrapText="1"/>
    </xf>
    <xf numFmtId="49" fontId="6" fillId="6" borderId="15" xfId="0" applyNumberFormat="1" applyFont="1" applyFill="1" applyBorder="1" applyAlignment="1">
      <alignment horizontal="center" vertical="center" wrapText="1"/>
    </xf>
    <xf numFmtId="49" fontId="6" fillId="6" borderId="16" xfId="0" applyNumberFormat="1" applyFont="1" applyFill="1" applyBorder="1" applyAlignment="1">
      <alignment horizontal="center" vertical="center" wrapText="1"/>
    </xf>
    <xf numFmtId="0" fontId="4" fillId="9" borderId="5" xfId="0" applyFont="1" applyFill="1" applyBorder="1" applyAlignment="1" applyProtection="1">
      <alignment horizontal="center" vertical="center" wrapText="1"/>
      <protection locked="0"/>
    </xf>
    <xf numFmtId="0" fontId="4" fillId="9" borderId="12" xfId="0" applyFont="1" applyFill="1" applyBorder="1" applyAlignment="1" applyProtection="1">
      <alignment horizontal="center" vertical="center" wrapText="1"/>
      <protection locked="0"/>
    </xf>
    <xf numFmtId="0" fontId="4" fillId="9" borderId="17" xfId="0" applyFont="1" applyFill="1" applyBorder="1" applyAlignment="1" applyProtection="1">
      <alignment horizontal="center" vertical="center" wrapText="1"/>
      <protection locked="0"/>
    </xf>
    <xf numFmtId="0" fontId="4" fillId="10" borderId="24" xfId="0" applyFont="1" applyFill="1" applyBorder="1" applyAlignment="1">
      <alignment horizontal="center" vertical="center" wrapText="1"/>
    </xf>
    <xf numFmtId="0" fontId="4" fillId="10" borderId="22" xfId="0" applyFont="1" applyFill="1" applyBorder="1" applyAlignment="1">
      <alignment horizontal="center" vertical="center" wrapText="1"/>
    </xf>
    <xf numFmtId="0" fontId="4" fillId="10" borderId="23"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X107"/>
  <sheetViews>
    <sheetView tabSelected="1" view="pageBreakPreview" topLeftCell="A82" zoomScale="50" zoomScaleNormal="40" zoomScaleSheetLayoutView="50" workbookViewId="0">
      <selection activeCell="H12" sqref="H12"/>
    </sheetView>
  </sheetViews>
  <sheetFormatPr defaultRowHeight="18.5" outlineLevelRow="1" outlineLevelCol="1" x14ac:dyDescent="0.45"/>
  <cols>
    <col min="1" max="1" width="12.453125" style="14" customWidth="1"/>
    <col min="2" max="2" width="56.453125" style="9" customWidth="1"/>
    <col min="3" max="3" width="47.453125" style="15" customWidth="1"/>
    <col min="4" max="5" width="17.36328125" style="9" customWidth="1"/>
    <col min="6" max="6" width="13.453125" style="64" customWidth="1"/>
    <col min="7" max="7" width="16.81640625" style="9" customWidth="1"/>
    <col min="8" max="8" width="17.81640625" style="9" customWidth="1"/>
    <col min="9" max="9" width="18.453125" style="9" customWidth="1" outlineLevel="1"/>
    <col min="10" max="10" width="18.7265625" style="9" customWidth="1" outlineLevel="1"/>
    <col min="11" max="11" width="19.6328125" style="9" customWidth="1" outlineLevel="1"/>
    <col min="12" max="12" width="24.453125" style="16" customWidth="1"/>
    <col min="13" max="1012" width="8.81640625" style="9" customWidth="1"/>
    <col min="1013" max="16384" width="8.7265625" style="10"/>
  </cols>
  <sheetData>
    <row r="1" spans="1:1012" s="23" customFormat="1" ht="21" x14ac:dyDescent="0.5">
      <c r="A1" s="17" t="s">
        <v>0</v>
      </c>
      <c r="B1" s="18"/>
      <c r="C1" s="19"/>
      <c r="D1" s="20"/>
      <c r="E1" s="20"/>
      <c r="F1" s="57"/>
      <c r="G1" s="21"/>
      <c r="H1" s="21"/>
      <c r="I1" s="21"/>
      <c r="J1" s="21"/>
      <c r="K1" s="21"/>
      <c r="L1" s="22"/>
      <c r="M1" s="6"/>
      <c r="N1" s="6"/>
      <c r="O1" s="6"/>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c r="IW1" s="7"/>
      <c r="IX1" s="7"/>
      <c r="IY1" s="7"/>
      <c r="IZ1" s="7"/>
      <c r="JA1" s="7"/>
      <c r="JB1" s="7"/>
      <c r="JC1" s="7"/>
      <c r="JD1" s="7"/>
      <c r="JE1" s="7"/>
      <c r="JF1" s="7"/>
      <c r="JG1" s="7"/>
      <c r="JH1" s="7"/>
      <c r="JI1" s="7"/>
      <c r="JJ1" s="7"/>
      <c r="JK1" s="7"/>
      <c r="JL1" s="7"/>
      <c r="JM1" s="7"/>
      <c r="JN1" s="7"/>
      <c r="JO1" s="7"/>
      <c r="JP1" s="7"/>
      <c r="JQ1" s="7"/>
      <c r="JR1" s="7"/>
      <c r="JS1" s="7"/>
      <c r="JT1" s="7"/>
      <c r="JU1" s="7"/>
      <c r="JV1" s="7"/>
      <c r="JW1" s="7"/>
      <c r="JX1" s="7"/>
      <c r="JY1" s="7"/>
      <c r="JZ1" s="7"/>
      <c r="KA1" s="7"/>
      <c r="KB1" s="7"/>
      <c r="KC1" s="7"/>
      <c r="KD1" s="7"/>
      <c r="KE1" s="7"/>
      <c r="KF1" s="7"/>
      <c r="KG1" s="7"/>
      <c r="KH1" s="7"/>
      <c r="KI1" s="7"/>
      <c r="KJ1" s="7"/>
      <c r="KK1" s="7"/>
      <c r="KL1" s="7"/>
      <c r="KM1" s="7"/>
      <c r="KN1" s="7"/>
      <c r="KO1" s="7"/>
      <c r="KP1" s="7"/>
      <c r="KQ1" s="7"/>
      <c r="KR1" s="7"/>
      <c r="KS1" s="7"/>
      <c r="KT1" s="7"/>
      <c r="KU1" s="7"/>
      <c r="KV1" s="7"/>
      <c r="KW1" s="7"/>
      <c r="KX1" s="7"/>
      <c r="KY1" s="7"/>
      <c r="KZ1" s="7"/>
      <c r="LA1" s="7"/>
      <c r="LB1" s="7"/>
      <c r="LC1" s="7"/>
      <c r="LD1" s="7"/>
      <c r="LE1" s="7"/>
      <c r="LF1" s="7"/>
      <c r="LG1" s="7"/>
      <c r="LH1" s="7"/>
      <c r="LI1" s="7"/>
      <c r="LJ1" s="7"/>
      <c r="LK1" s="7"/>
      <c r="LL1" s="7"/>
      <c r="LM1" s="7"/>
      <c r="LN1" s="7"/>
      <c r="LO1" s="7"/>
      <c r="LP1" s="7"/>
      <c r="LQ1" s="7"/>
      <c r="LR1" s="7"/>
      <c r="LS1" s="7"/>
      <c r="LT1" s="7"/>
      <c r="LU1" s="7"/>
      <c r="LV1" s="7"/>
      <c r="LW1" s="7"/>
      <c r="LX1" s="7"/>
      <c r="LY1" s="7"/>
      <c r="LZ1" s="7"/>
      <c r="MA1" s="7"/>
      <c r="MB1" s="7"/>
      <c r="MC1" s="7"/>
      <c r="MD1" s="7"/>
      <c r="ME1" s="7"/>
      <c r="MF1" s="7"/>
      <c r="MG1" s="7"/>
      <c r="MH1" s="7"/>
      <c r="MI1" s="7"/>
      <c r="MJ1" s="7"/>
      <c r="MK1" s="7"/>
      <c r="ML1" s="7"/>
      <c r="MM1" s="7"/>
      <c r="MN1" s="7"/>
      <c r="MO1" s="7"/>
      <c r="MP1" s="7"/>
      <c r="MQ1" s="7"/>
      <c r="MR1" s="7"/>
      <c r="MS1" s="7"/>
      <c r="MT1" s="7"/>
      <c r="MU1" s="7"/>
      <c r="MV1" s="7"/>
      <c r="MW1" s="7"/>
      <c r="MX1" s="7"/>
      <c r="MY1" s="7"/>
      <c r="MZ1" s="7"/>
      <c r="NA1" s="7"/>
      <c r="NB1" s="7"/>
      <c r="NC1" s="7"/>
      <c r="ND1" s="7"/>
      <c r="NE1" s="7"/>
      <c r="NF1" s="7"/>
      <c r="NG1" s="7"/>
      <c r="NH1" s="7"/>
      <c r="NI1" s="7"/>
      <c r="NJ1" s="7"/>
      <c r="NK1" s="7"/>
      <c r="NL1" s="7"/>
      <c r="NM1" s="7"/>
      <c r="NN1" s="7"/>
      <c r="NO1" s="7"/>
      <c r="NP1" s="7"/>
      <c r="NQ1" s="7"/>
      <c r="NR1" s="7"/>
      <c r="NS1" s="7"/>
      <c r="NT1" s="7"/>
      <c r="NU1" s="7"/>
      <c r="NV1" s="7"/>
      <c r="NW1" s="7"/>
      <c r="NX1" s="7"/>
      <c r="NY1" s="7"/>
      <c r="NZ1" s="7"/>
      <c r="OA1" s="7"/>
      <c r="OB1" s="7"/>
      <c r="OC1" s="7"/>
      <c r="OD1" s="7"/>
      <c r="OE1" s="7"/>
      <c r="OF1" s="7"/>
      <c r="OG1" s="7"/>
      <c r="OH1" s="7"/>
      <c r="OI1" s="7"/>
      <c r="OJ1" s="7"/>
      <c r="OK1" s="7"/>
      <c r="OL1" s="7"/>
      <c r="OM1" s="7"/>
      <c r="ON1" s="7"/>
      <c r="OO1" s="7"/>
      <c r="OP1" s="7"/>
      <c r="OQ1" s="7"/>
      <c r="OR1" s="7"/>
      <c r="OS1" s="7"/>
      <c r="OT1" s="7"/>
      <c r="OU1" s="7"/>
      <c r="OV1" s="7"/>
      <c r="OW1" s="7"/>
      <c r="OX1" s="7"/>
      <c r="OY1" s="7"/>
      <c r="OZ1" s="7"/>
      <c r="PA1" s="7"/>
      <c r="PB1" s="7"/>
      <c r="PC1" s="7"/>
      <c r="PD1" s="7"/>
      <c r="PE1" s="7"/>
      <c r="PF1" s="7"/>
      <c r="PG1" s="7"/>
      <c r="PH1" s="7"/>
      <c r="PI1" s="7"/>
      <c r="PJ1" s="7"/>
      <c r="PK1" s="7"/>
      <c r="PL1" s="7"/>
      <c r="PM1" s="7"/>
      <c r="PN1" s="7"/>
      <c r="PO1" s="7"/>
      <c r="PP1" s="7"/>
      <c r="PQ1" s="7"/>
      <c r="PR1" s="7"/>
      <c r="PS1" s="7"/>
      <c r="PT1" s="7"/>
      <c r="PU1" s="7"/>
      <c r="PV1" s="7"/>
      <c r="PW1" s="7"/>
      <c r="PX1" s="7"/>
      <c r="PY1" s="7"/>
      <c r="PZ1" s="7"/>
      <c r="QA1" s="7"/>
      <c r="QB1" s="7"/>
      <c r="QC1" s="7"/>
      <c r="QD1" s="7"/>
      <c r="QE1" s="7"/>
      <c r="QF1" s="7"/>
      <c r="QG1" s="7"/>
      <c r="QH1" s="7"/>
      <c r="QI1" s="7"/>
      <c r="QJ1" s="7"/>
      <c r="QK1" s="7"/>
      <c r="QL1" s="7"/>
      <c r="QM1" s="7"/>
      <c r="QN1" s="7"/>
      <c r="QO1" s="7"/>
      <c r="QP1" s="7"/>
      <c r="QQ1" s="7"/>
      <c r="QR1" s="7"/>
      <c r="QS1" s="7"/>
      <c r="QT1" s="7"/>
      <c r="QU1" s="7"/>
      <c r="QV1" s="7"/>
      <c r="QW1" s="7"/>
      <c r="QX1" s="7"/>
      <c r="QY1" s="7"/>
      <c r="QZ1" s="7"/>
      <c r="RA1" s="7"/>
      <c r="RB1" s="7"/>
      <c r="RC1" s="7"/>
      <c r="RD1" s="7"/>
      <c r="RE1" s="7"/>
      <c r="RF1" s="7"/>
      <c r="RG1" s="7"/>
      <c r="RH1" s="7"/>
      <c r="RI1" s="7"/>
      <c r="RJ1" s="7"/>
      <c r="RK1" s="7"/>
      <c r="RL1" s="7"/>
      <c r="RM1" s="7"/>
      <c r="RN1" s="7"/>
      <c r="RO1" s="7"/>
      <c r="RP1" s="7"/>
      <c r="RQ1" s="7"/>
      <c r="RR1" s="7"/>
      <c r="RS1" s="7"/>
      <c r="RT1" s="7"/>
      <c r="RU1" s="7"/>
      <c r="RV1" s="7"/>
      <c r="RW1" s="7"/>
      <c r="RX1" s="7"/>
      <c r="RY1" s="7"/>
      <c r="RZ1" s="7"/>
      <c r="SA1" s="7"/>
      <c r="SB1" s="7"/>
      <c r="SC1" s="7"/>
      <c r="SD1" s="7"/>
      <c r="SE1" s="7"/>
      <c r="SF1" s="7"/>
      <c r="SG1" s="7"/>
      <c r="SH1" s="7"/>
      <c r="SI1" s="7"/>
      <c r="SJ1" s="7"/>
      <c r="SK1" s="7"/>
      <c r="SL1" s="7"/>
      <c r="SM1" s="7"/>
      <c r="SN1" s="7"/>
      <c r="SO1" s="7"/>
      <c r="SP1" s="7"/>
      <c r="SQ1" s="7"/>
      <c r="SR1" s="7"/>
      <c r="SS1" s="7"/>
      <c r="ST1" s="7"/>
      <c r="SU1" s="7"/>
      <c r="SV1" s="7"/>
      <c r="SW1" s="7"/>
      <c r="SX1" s="7"/>
      <c r="SY1" s="7"/>
      <c r="SZ1" s="7"/>
      <c r="TA1" s="7"/>
      <c r="TB1" s="7"/>
      <c r="TC1" s="7"/>
      <c r="TD1" s="7"/>
      <c r="TE1" s="7"/>
      <c r="TF1" s="7"/>
      <c r="TG1" s="7"/>
      <c r="TH1" s="7"/>
      <c r="TI1" s="7"/>
      <c r="TJ1" s="7"/>
      <c r="TK1" s="7"/>
      <c r="TL1" s="7"/>
      <c r="TM1" s="7"/>
      <c r="TN1" s="7"/>
      <c r="TO1" s="7"/>
      <c r="TP1" s="7"/>
      <c r="TQ1" s="7"/>
      <c r="TR1" s="7"/>
      <c r="TS1" s="7"/>
      <c r="TT1" s="7"/>
      <c r="TU1" s="7"/>
      <c r="TV1" s="7"/>
      <c r="TW1" s="7"/>
      <c r="TX1" s="7"/>
      <c r="TY1" s="7"/>
      <c r="TZ1" s="7"/>
      <c r="UA1" s="7"/>
      <c r="UB1" s="7"/>
      <c r="UC1" s="7"/>
      <c r="UD1" s="7"/>
      <c r="UE1" s="7"/>
      <c r="UF1" s="7"/>
      <c r="UG1" s="7"/>
      <c r="UH1" s="7"/>
      <c r="UI1" s="7"/>
      <c r="UJ1" s="7"/>
      <c r="UK1" s="7"/>
      <c r="UL1" s="7"/>
      <c r="UM1" s="7"/>
      <c r="UN1" s="7"/>
      <c r="UO1" s="7"/>
      <c r="UP1" s="7"/>
      <c r="UQ1" s="7"/>
      <c r="UR1" s="7"/>
      <c r="US1" s="7"/>
      <c r="UT1" s="7"/>
      <c r="UU1" s="7"/>
      <c r="UV1" s="7"/>
      <c r="UW1" s="7"/>
      <c r="UX1" s="7"/>
      <c r="UY1" s="7"/>
      <c r="UZ1" s="7"/>
      <c r="VA1" s="7"/>
      <c r="VB1" s="7"/>
      <c r="VC1" s="7"/>
      <c r="VD1" s="7"/>
      <c r="VE1" s="7"/>
      <c r="VF1" s="7"/>
      <c r="VG1" s="7"/>
      <c r="VH1" s="7"/>
      <c r="VI1" s="7"/>
      <c r="VJ1" s="7"/>
      <c r="VK1" s="7"/>
      <c r="VL1" s="7"/>
      <c r="VM1" s="7"/>
      <c r="VN1" s="7"/>
      <c r="VO1" s="7"/>
      <c r="VP1" s="7"/>
      <c r="VQ1" s="7"/>
      <c r="VR1" s="7"/>
      <c r="VS1" s="7"/>
      <c r="VT1" s="7"/>
      <c r="VU1" s="7"/>
      <c r="VV1" s="7"/>
      <c r="VW1" s="7"/>
      <c r="VX1" s="7"/>
      <c r="VY1" s="7"/>
      <c r="VZ1" s="7"/>
      <c r="WA1" s="7"/>
      <c r="WB1" s="7"/>
      <c r="WC1" s="7"/>
      <c r="WD1" s="7"/>
      <c r="WE1" s="7"/>
      <c r="WF1" s="7"/>
      <c r="WG1" s="7"/>
      <c r="WH1" s="7"/>
      <c r="WI1" s="7"/>
      <c r="WJ1" s="7"/>
      <c r="WK1" s="7"/>
      <c r="WL1" s="7"/>
      <c r="WM1" s="7"/>
      <c r="WN1" s="7"/>
      <c r="WO1" s="7"/>
      <c r="WP1" s="7"/>
      <c r="WQ1" s="7"/>
      <c r="WR1" s="7"/>
      <c r="WS1" s="7"/>
      <c r="WT1" s="7"/>
      <c r="WU1" s="7"/>
      <c r="WV1" s="7"/>
      <c r="WW1" s="7"/>
      <c r="WX1" s="7"/>
      <c r="WY1" s="7"/>
      <c r="WZ1" s="7"/>
      <c r="XA1" s="7"/>
      <c r="XB1" s="7"/>
      <c r="XC1" s="7"/>
      <c r="XD1" s="7"/>
      <c r="XE1" s="7"/>
      <c r="XF1" s="7"/>
      <c r="XG1" s="7"/>
      <c r="XH1" s="7"/>
      <c r="XI1" s="7"/>
      <c r="XJ1" s="7"/>
      <c r="XK1" s="7"/>
      <c r="XL1" s="7"/>
      <c r="XM1" s="7"/>
      <c r="XN1" s="7"/>
      <c r="XO1" s="7"/>
      <c r="XP1" s="7"/>
      <c r="XQ1" s="7"/>
      <c r="XR1" s="7"/>
      <c r="XS1" s="7"/>
      <c r="XT1" s="7"/>
      <c r="XU1" s="7"/>
      <c r="XV1" s="7"/>
      <c r="XW1" s="7"/>
      <c r="XX1" s="7"/>
      <c r="XY1" s="7"/>
      <c r="XZ1" s="7"/>
      <c r="YA1" s="7"/>
      <c r="YB1" s="7"/>
      <c r="YC1" s="7"/>
      <c r="YD1" s="7"/>
      <c r="YE1" s="7"/>
      <c r="YF1" s="7"/>
      <c r="YG1" s="7"/>
      <c r="YH1" s="7"/>
      <c r="YI1" s="7"/>
      <c r="YJ1" s="7"/>
      <c r="YK1" s="7"/>
      <c r="YL1" s="7"/>
      <c r="YM1" s="7"/>
      <c r="YN1" s="7"/>
      <c r="YO1" s="7"/>
      <c r="YP1" s="7"/>
      <c r="YQ1" s="7"/>
      <c r="YR1" s="7"/>
      <c r="YS1" s="7"/>
      <c r="YT1" s="7"/>
      <c r="YU1" s="7"/>
      <c r="YV1" s="7"/>
      <c r="YW1" s="7"/>
      <c r="YX1" s="7"/>
      <c r="YY1" s="7"/>
      <c r="YZ1" s="7"/>
      <c r="ZA1" s="7"/>
      <c r="ZB1" s="7"/>
      <c r="ZC1" s="7"/>
      <c r="ZD1" s="7"/>
      <c r="ZE1" s="7"/>
      <c r="ZF1" s="7"/>
      <c r="ZG1" s="7"/>
      <c r="ZH1" s="7"/>
      <c r="ZI1" s="7"/>
      <c r="ZJ1" s="7"/>
      <c r="ZK1" s="7"/>
      <c r="ZL1" s="7"/>
      <c r="ZM1" s="7"/>
      <c r="ZN1" s="7"/>
      <c r="ZO1" s="7"/>
      <c r="ZP1" s="7"/>
      <c r="ZQ1" s="7"/>
      <c r="ZR1" s="7"/>
      <c r="ZS1" s="7"/>
      <c r="ZT1" s="7"/>
      <c r="ZU1" s="7"/>
      <c r="ZV1" s="7"/>
      <c r="ZW1" s="7"/>
      <c r="ZX1" s="7"/>
      <c r="ZY1" s="7"/>
      <c r="ZZ1" s="7"/>
      <c r="AAA1" s="7"/>
      <c r="AAB1" s="7"/>
      <c r="AAC1" s="7"/>
      <c r="AAD1" s="7"/>
      <c r="AAE1" s="7"/>
      <c r="AAF1" s="7"/>
      <c r="AAG1" s="7"/>
      <c r="AAH1" s="7"/>
      <c r="AAI1" s="7"/>
      <c r="AAJ1" s="7"/>
      <c r="AAK1" s="7"/>
      <c r="AAL1" s="7"/>
      <c r="AAM1" s="7"/>
      <c r="AAN1" s="7"/>
      <c r="AAO1" s="7"/>
      <c r="AAP1" s="7"/>
      <c r="AAQ1" s="7"/>
      <c r="AAR1" s="7"/>
      <c r="AAS1" s="7"/>
      <c r="AAT1" s="7"/>
      <c r="AAU1" s="7"/>
      <c r="AAV1" s="7"/>
      <c r="AAW1" s="7"/>
      <c r="AAX1" s="7"/>
      <c r="AAY1" s="7"/>
      <c r="AAZ1" s="7"/>
      <c r="ABA1" s="7"/>
      <c r="ABB1" s="7"/>
      <c r="ABC1" s="7"/>
      <c r="ABD1" s="7"/>
      <c r="ABE1" s="7"/>
      <c r="ABF1" s="7"/>
      <c r="ABG1" s="7"/>
      <c r="ABH1" s="7"/>
      <c r="ABI1" s="7"/>
      <c r="ABJ1" s="7"/>
      <c r="ABK1" s="7"/>
      <c r="ABL1" s="7"/>
      <c r="ABM1" s="7"/>
      <c r="ABN1" s="7"/>
      <c r="ABO1" s="7"/>
      <c r="ABP1" s="7"/>
      <c r="ABQ1" s="7"/>
      <c r="ABR1" s="7"/>
      <c r="ABS1" s="7"/>
      <c r="ABT1" s="7"/>
      <c r="ABU1" s="7"/>
      <c r="ABV1" s="7"/>
      <c r="ABW1" s="7"/>
      <c r="ABX1" s="7"/>
      <c r="ABY1" s="7"/>
      <c r="ABZ1" s="7"/>
      <c r="ACA1" s="7"/>
      <c r="ACB1" s="7"/>
      <c r="ACC1" s="7"/>
      <c r="ACD1" s="7"/>
      <c r="ACE1" s="7"/>
      <c r="ACF1" s="7"/>
      <c r="ACG1" s="7"/>
      <c r="ACH1" s="7"/>
      <c r="ACI1" s="7"/>
      <c r="ACJ1" s="7"/>
      <c r="ACK1" s="7"/>
      <c r="ACL1" s="7"/>
      <c r="ACM1" s="7"/>
      <c r="ACN1" s="7"/>
      <c r="ACO1" s="7"/>
      <c r="ACP1" s="7"/>
      <c r="ACQ1" s="7"/>
      <c r="ACR1" s="7"/>
      <c r="ACS1" s="7"/>
      <c r="ACT1" s="7"/>
      <c r="ACU1" s="7"/>
      <c r="ACV1" s="7"/>
      <c r="ACW1" s="7"/>
      <c r="ACX1" s="7"/>
      <c r="ACY1" s="7"/>
      <c r="ACZ1" s="7"/>
      <c r="ADA1" s="7"/>
      <c r="ADB1" s="7"/>
      <c r="ADC1" s="7"/>
      <c r="ADD1" s="7"/>
      <c r="ADE1" s="7"/>
      <c r="ADF1" s="7"/>
      <c r="ADG1" s="7"/>
      <c r="ADH1" s="7"/>
      <c r="ADI1" s="7"/>
      <c r="ADJ1" s="7"/>
      <c r="ADK1" s="7"/>
      <c r="ADL1" s="7"/>
      <c r="ADM1" s="7"/>
      <c r="ADN1" s="7"/>
      <c r="ADO1" s="7"/>
      <c r="ADP1" s="7"/>
      <c r="ADQ1" s="7"/>
      <c r="ADR1" s="7"/>
      <c r="ADS1" s="7"/>
      <c r="ADT1" s="7"/>
      <c r="ADU1" s="7"/>
      <c r="ADV1" s="7"/>
      <c r="ADW1" s="7"/>
      <c r="ADX1" s="7"/>
      <c r="ADY1" s="7"/>
      <c r="ADZ1" s="7"/>
      <c r="AEA1" s="7"/>
      <c r="AEB1" s="7"/>
      <c r="AEC1" s="7"/>
      <c r="AED1" s="7"/>
      <c r="AEE1" s="7"/>
      <c r="AEF1" s="7"/>
      <c r="AEG1" s="7"/>
      <c r="AEH1" s="7"/>
      <c r="AEI1" s="7"/>
      <c r="AEJ1" s="7"/>
      <c r="AEK1" s="7"/>
      <c r="AEL1" s="7"/>
      <c r="AEM1" s="7"/>
      <c r="AEN1" s="7"/>
      <c r="AEO1" s="7"/>
      <c r="AEP1" s="7"/>
      <c r="AEQ1" s="7"/>
      <c r="AER1" s="7"/>
      <c r="AES1" s="7"/>
      <c r="AET1" s="7"/>
      <c r="AEU1" s="7"/>
      <c r="AEV1" s="7"/>
      <c r="AEW1" s="7"/>
      <c r="AEX1" s="7"/>
      <c r="AEY1" s="7"/>
      <c r="AEZ1" s="7"/>
      <c r="AFA1" s="7"/>
      <c r="AFB1" s="7"/>
      <c r="AFC1" s="7"/>
      <c r="AFD1" s="7"/>
      <c r="AFE1" s="7"/>
      <c r="AFF1" s="7"/>
      <c r="AFG1" s="7"/>
      <c r="AFH1" s="7"/>
      <c r="AFI1" s="7"/>
      <c r="AFJ1" s="7"/>
      <c r="AFK1" s="7"/>
      <c r="AFL1" s="7"/>
      <c r="AFM1" s="7"/>
      <c r="AFN1" s="7"/>
      <c r="AFO1" s="7"/>
      <c r="AFP1" s="7"/>
      <c r="AFQ1" s="7"/>
      <c r="AFR1" s="7"/>
      <c r="AFS1" s="7"/>
      <c r="AFT1" s="7"/>
      <c r="AFU1" s="7"/>
      <c r="AFV1" s="7"/>
      <c r="AFW1" s="7"/>
      <c r="AFX1" s="7"/>
      <c r="AFY1" s="7"/>
      <c r="AFZ1" s="7"/>
      <c r="AGA1" s="7"/>
      <c r="AGB1" s="7"/>
      <c r="AGC1" s="7"/>
      <c r="AGD1" s="7"/>
      <c r="AGE1" s="7"/>
      <c r="AGF1" s="7"/>
      <c r="AGG1" s="7"/>
      <c r="AGH1" s="7"/>
      <c r="AGI1" s="7"/>
      <c r="AGJ1" s="7"/>
      <c r="AGK1" s="7"/>
      <c r="AGL1" s="7"/>
      <c r="AGM1" s="7"/>
      <c r="AGN1" s="7"/>
      <c r="AGO1" s="7"/>
      <c r="AGP1" s="7"/>
      <c r="AGQ1" s="7"/>
      <c r="AGR1" s="7"/>
      <c r="AGS1" s="7"/>
      <c r="AGT1" s="7"/>
      <c r="AGU1" s="7"/>
      <c r="AGV1" s="7"/>
      <c r="AGW1" s="7"/>
      <c r="AGX1" s="7"/>
      <c r="AGY1" s="7"/>
      <c r="AGZ1" s="7"/>
      <c r="AHA1" s="7"/>
      <c r="AHB1" s="7"/>
      <c r="AHC1" s="7"/>
      <c r="AHD1" s="7"/>
      <c r="AHE1" s="7"/>
      <c r="AHF1" s="7"/>
      <c r="AHG1" s="7"/>
      <c r="AHH1" s="7"/>
      <c r="AHI1" s="7"/>
      <c r="AHJ1" s="7"/>
      <c r="AHK1" s="7"/>
      <c r="AHL1" s="7"/>
      <c r="AHM1" s="7"/>
      <c r="AHN1" s="7"/>
      <c r="AHO1" s="7"/>
      <c r="AHP1" s="7"/>
      <c r="AHQ1" s="7"/>
      <c r="AHR1" s="7"/>
      <c r="AHS1" s="7"/>
      <c r="AHT1" s="7"/>
      <c r="AHU1" s="7"/>
      <c r="AHV1" s="7"/>
      <c r="AHW1" s="7"/>
      <c r="AHX1" s="7"/>
      <c r="AHY1" s="7"/>
      <c r="AHZ1" s="7"/>
      <c r="AIA1" s="7"/>
      <c r="AIB1" s="7"/>
      <c r="AIC1" s="7"/>
      <c r="AID1" s="7"/>
      <c r="AIE1" s="7"/>
      <c r="AIF1" s="7"/>
      <c r="AIG1" s="7"/>
      <c r="AIH1" s="7"/>
      <c r="AII1" s="7"/>
      <c r="AIJ1" s="7"/>
      <c r="AIK1" s="7"/>
      <c r="AIL1" s="7"/>
      <c r="AIM1" s="7"/>
      <c r="AIN1" s="7"/>
      <c r="AIO1" s="7"/>
      <c r="AIP1" s="7"/>
      <c r="AIQ1" s="7"/>
      <c r="AIR1" s="7"/>
      <c r="AIS1" s="7"/>
      <c r="AIT1" s="7"/>
      <c r="AIU1" s="7"/>
      <c r="AIV1" s="7"/>
      <c r="AIW1" s="7"/>
      <c r="AIX1" s="7"/>
      <c r="AIY1" s="7"/>
      <c r="AIZ1" s="7"/>
      <c r="AJA1" s="7"/>
      <c r="AJB1" s="7"/>
      <c r="AJC1" s="7"/>
      <c r="AJD1" s="7"/>
      <c r="AJE1" s="7"/>
      <c r="AJF1" s="7"/>
      <c r="AJG1" s="7"/>
      <c r="AJH1" s="7"/>
      <c r="AJI1" s="7"/>
      <c r="AJJ1" s="7"/>
      <c r="AJK1" s="7"/>
      <c r="AJL1" s="7"/>
      <c r="AJM1" s="7"/>
      <c r="AJN1" s="7"/>
      <c r="AJO1" s="7"/>
      <c r="AJP1" s="7"/>
      <c r="AJQ1" s="7"/>
      <c r="AJR1" s="7"/>
      <c r="AJS1" s="7"/>
      <c r="AJT1" s="7"/>
      <c r="AJU1" s="7"/>
      <c r="AJV1" s="7"/>
      <c r="AJW1" s="7"/>
      <c r="AJX1" s="7"/>
      <c r="AJY1" s="7"/>
      <c r="AJZ1" s="7"/>
      <c r="AKA1" s="7"/>
      <c r="AKB1" s="7"/>
      <c r="AKC1" s="7"/>
      <c r="AKD1" s="7"/>
      <c r="AKE1" s="7"/>
      <c r="AKF1" s="7"/>
      <c r="AKG1" s="7"/>
      <c r="AKH1" s="7"/>
      <c r="AKI1" s="7"/>
      <c r="AKJ1" s="7"/>
      <c r="AKK1" s="7"/>
      <c r="AKL1" s="7"/>
      <c r="AKM1" s="7"/>
      <c r="AKN1" s="7"/>
      <c r="AKO1" s="7"/>
      <c r="AKP1" s="7"/>
      <c r="AKQ1" s="7"/>
      <c r="AKR1" s="7"/>
      <c r="AKS1" s="7"/>
      <c r="AKT1" s="7"/>
      <c r="AKU1" s="7"/>
      <c r="AKV1" s="7"/>
      <c r="AKW1" s="7"/>
      <c r="AKX1" s="7"/>
      <c r="AKY1" s="7"/>
      <c r="AKZ1" s="7"/>
      <c r="ALA1" s="7"/>
      <c r="ALB1" s="7"/>
      <c r="ALC1" s="7"/>
      <c r="ALD1" s="7"/>
      <c r="ALE1" s="7"/>
      <c r="ALF1" s="7"/>
      <c r="ALG1" s="7"/>
      <c r="ALH1" s="7"/>
      <c r="ALI1" s="7"/>
      <c r="ALJ1" s="7"/>
      <c r="ALK1" s="7"/>
      <c r="ALL1" s="7"/>
      <c r="ALM1" s="7"/>
      <c r="ALN1" s="7"/>
      <c r="ALO1" s="7"/>
      <c r="ALP1" s="7"/>
      <c r="ALQ1" s="7"/>
      <c r="ALR1" s="7"/>
      <c r="ALS1" s="7"/>
      <c r="ALT1" s="7"/>
      <c r="ALU1" s="7"/>
      <c r="ALV1" s="7"/>
      <c r="ALW1" s="7"/>
      <c r="ALX1" s="7"/>
    </row>
    <row r="2" spans="1:1012" s="25" customFormat="1" ht="20.5" x14ac:dyDescent="0.35">
      <c r="A2" s="71" t="s">
        <v>1</v>
      </c>
      <c r="B2" s="71"/>
      <c r="C2" s="71"/>
      <c r="D2" s="71"/>
      <c r="E2" s="71"/>
      <c r="F2" s="71"/>
      <c r="G2" s="71"/>
      <c r="H2" s="71"/>
      <c r="I2" s="71"/>
      <c r="J2" s="71"/>
      <c r="K2" s="71"/>
      <c r="L2" s="71"/>
      <c r="M2" s="24"/>
      <c r="N2" s="24"/>
      <c r="O2" s="24"/>
    </row>
    <row r="3" spans="1:1012" s="23" customFormat="1" ht="21" x14ac:dyDescent="0.5">
      <c r="A3" s="72" t="s">
        <v>2</v>
      </c>
      <c r="B3" s="72"/>
      <c r="C3" s="72"/>
      <c r="D3" s="72"/>
      <c r="E3" s="72"/>
      <c r="F3" s="72"/>
      <c r="G3" s="72"/>
      <c r="H3" s="72"/>
      <c r="I3" s="72"/>
      <c r="J3" s="72"/>
      <c r="K3" s="72"/>
      <c r="L3" s="72"/>
      <c r="M3" s="6"/>
      <c r="N3" s="6"/>
      <c r="O3" s="6"/>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c r="FF3" s="7"/>
      <c r="FG3" s="7"/>
      <c r="FH3" s="7"/>
      <c r="FI3" s="7"/>
      <c r="FJ3" s="7"/>
      <c r="FK3" s="7"/>
      <c r="FL3" s="7"/>
      <c r="FM3" s="7"/>
      <c r="FN3" s="7"/>
      <c r="FO3" s="7"/>
      <c r="FP3" s="7"/>
      <c r="FQ3" s="7"/>
      <c r="FR3" s="7"/>
      <c r="FS3" s="7"/>
      <c r="FT3" s="7"/>
      <c r="FU3" s="7"/>
      <c r="FV3" s="7"/>
      <c r="FW3" s="7"/>
      <c r="FX3" s="7"/>
      <c r="FY3" s="7"/>
      <c r="FZ3" s="7"/>
      <c r="GA3" s="7"/>
      <c r="GB3" s="7"/>
      <c r="GC3" s="7"/>
      <c r="GD3" s="7"/>
      <c r="GE3" s="7"/>
      <c r="GF3" s="7"/>
      <c r="GG3" s="7"/>
      <c r="GH3" s="7"/>
      <c r="GI3" s="7"/>
      <c r="GJ3" s="7"/>
      <c r="GK3" s="7"/>
      <c r="GL3" s="7"/>
      <c r="GM3" s="7"/>
      <c r="GN3" s="7"/>
      <c r="GO3" s="7"/>
      <c r="GP3" s="7"/>
      <c r="GQ3" s="7"/>
      <c r="GR3" s="7"/>
      <c r="GS3" s="7"/>
      <c r="GT3" s="7"/>
      <c r="GU3" s="7"/>
      <c r="GV3" s="7"/>
      <c r="GW3" s="7"/>
      <c r="GX3" s="7"/>
      <c r="GY3" s="7"/>
      <c r="GZ3" s="7"/>
      <c r="HA3" s="7"/>
      <c r="HB3" s="7"/>
      <c r="HC3" s="7"/>
      <c r="HD3" s="7"/>
      <c r="HE3" s="7"/>
      <c r="HF3" s="7"/>
      <c r="HG3" s="7"/>
      <c r="HH3" s="7"/>
      <c r="HI3" s="7"/>
      <c r="HJ3" s="7"/>
      <c r="HK3" s="7"/>
      <c r="HL3" s="7"/>
      <c r="HM3" s="7"/>
      <c r="HN3" s="7"/>
      <c r="HO3" s="7"/>
      <c r="HP3" s="7"/>
      <c r="HQ3" s="7"/>
      <c r="HR3" s="7"/>
      <c r="HS3" s="7"/>
      <c r="HT3" s="7"/>
      <c r="HU3" s="7"/>
      <c r="HV3" s="7"/>
      <c r="HW3" s="7"/>
      <c r="HX3" s="7"/>
      <c r="HY3" s="7"/>
      <c r="HZ3" s="7"/>
      <c r="IA3" s="7"/>
      <c r="IB3" s="7"/>
      <c r="IC3" s="7"/>
      <c r="ID3" s="7"/>
      <c r="IE3" s="7"/>
      <c r="IF3" s="7"/>
      <c r="IG3" s="7"/>
      <c r="IH3" s="7"/>
      <c r="II3" s="7"/>
      <c r="IJ3" s="7"/>
      <c r="IK3" s="7"/>
      <c r="IL3" s="7"/>
      <c r="IM3" s="7"/>
      <c r="IN3" s="7"/>
      <c r="IO3" s="7"/>
      <c r="IP3" s="7"/>
      <c r="IQ3" s="7"/>
      <c r="IR3" s="7"/>
      <c r="IS3" s="7"/>
      <c r="IT3" s="7"/>
      <c r="IU3" s="7"/>
      <c r="IV3" s="7"/>
      <c r="IW3" s="7"/>
      <c r="IX3" s="7"/>
      <c r="IY3" s="7"/>
      <c r="IZ3" s="7"/>
      <c r="JA3" s="7"/>
      <c r="JB3" s="7"/>
      <c r="JC3" s="7"/>
      <c r="JD3" s="7"/>
      <c r="JE3" s="7"/>
      <c r="JF3" s="7"/>
      <c r="JG3" s="7"/>
      <c r="JH3" s="7"/>
      <c r="JI3" s="7"/>
      <c r="JJ3" s="7"/>
      <c r="JK3" s="7"/>
      <c r="JL3" s="7"/>
      <c r="JM3" s="7"/>
      <c r="JN3" s="7"/>
      <c r="JO3" s="7"/>
      <c r="JP3" s="7"/>
      <c r="JQ3" s="7"/>
      <c r="JR3" s="7"/>
      <c r="JS3" s="7"/>
      <c r="JT3" s="7"/>
      <c r="JU3" s="7"/>
      <c r="JV3" s="7"/>
      <c r="JW3" s="7"/>
      <c r="JX3" s="7"/>
      <c r="JY3" s="7"/>
      <c r="JZ3" s="7"/>
      <c r="KA3" s="7"/>
      <c r="KB3" s="7"/>
      <c r="KC3" s="7"/>
      <c r="KD3" s="7"/>
      <c r="KE3" s="7"/>
      <c r="KF3" s="7"/>
      <c r="KG3" s="7"/>
      <c r="KH3" s="7"/>
      <c r="KI3" s="7"/>
      <c r="KJ3" s="7"/>
      <c r="KK3" s="7"/>
      <c r="KL3" s="7"/>
      <c r="KM3" s="7"/>
      <c r="KN3" s="7"/>
      <c r="KO3" s="7"/>
      <c r="KP3" s="7"/>
      <c r="KQ3" s="7"/>
      <c r="KR3" s="7"/>
      <c r="KS3" s="7"/>
      <c r="KT3" s="7"/>
      <c r="KU3" s="7"/>
      <c r="KV3" s="7"/>
      <c r="KW3" s="7"/>
      <c r="KX3" s="7"/>
      <c r="KY3" s="7"/>
      <c r="KZ3" s="7"/>
      <c r="LA3" s="7"/>
      <c r="LB3" s="7"/>
      <c r="LC3" s="7"/>
      <c r="LD3" s="7"/>
      <c r="LE3" s="7"/>
      <c r="LF3" s="7"/>
      <c r="LG3" s="7"/>
      <c r="LH3" s="7"/>
      <c r="LI3" s="7"/>
      <c r="LJ3" s="7"/>
      <c r="LK3" s="7"/>
      <c r="LL3" s="7"/>
      <c r="LM3" s="7"/>
      <c r="LN3" s="7"/>
      <c r="LO3" s="7"/>
      <c r="LP3" s="7"/>
      <c r="LQ3" s="7"/>
      <c r="LR3" s="7"/>
      <c r="LS3" s="7"/>
      <c r="LT3" s="7"/>
      <c r="LU3" s="7"/>
      <c r="LV3" s="7"/>
      <c r="LW3" s="7"/>
      <c r="LX3" s="7"/>
      <c r="LY3" s="7"/>
      <c r="LZ3" s="7"/>
      <c r="MA3" s="7"/>
      <c r="MB3" s="7"/>
      <c r="MC3" s="7"/>
      <c r="MD3" s="7"/>
      <c r="ME3" s="7"/>
      <c r="MF3" s="7"/>
      <c r="MG3" s="7"/>
      <c r="MH3" s="7"/>
      <c r="MI3" s="7"/>
      <c r="MJ3" s="7"/>
      <c r="MK3" s="7"/>
      <c r="ML3" s="7"/>
      <c r="MM3" s="7"/>
      <c r="MN3" s="7"/>
      <c r="MO3" s="7"/>
      <c r="MP3" s="7"/>
      <c r="MQ3" s="7"/>
      <c r="MR3" s="7"/>
      <c r="MS3" s="7"/>
      <c r="MT3" s="7"/>
      <c r="MU3" s="7"/>
      <c r="MV3" s="7"/>
      <c r="MW3" s="7"/>
      <c r="MX3" s="7"/>
      <c r="MY3" s="7"/>
      <c r="MZ3" s="7"/>
      <c r="NA3" s="7"/>
      <c r="NB3" s="7"/>
      <c r="NC3" s="7"/>
      <c r="ND3" s="7"/>
      <c r="NE3" s="7"/>
      <c r="NF3" s="7"/>
      <c r="NG3" s="7"/>
      <c r="NH3" s="7"/>
      <c r="NI3" s="7"/>
      <c r="NJ3" s="7"/>
      <c r="NK3" s="7"/>
      <c r="NL3" s="7"/>
      <c r="NM3" s="7"/>
      <c r="NN3" s="7"/>
      <c r="NO3" s="7"/>
      <c r="NP3" s="7"/>
      <c r="NQ3" s="7"/>
      <c r="NR3" s="7"/>
      <c r="NS3" s="7"/>
      <c r="NT3" s="7"/>
      <c r="NU3" s="7"/>
      <c r="NV3" s="7"/>
      <c r="NW3" s="7"/>
      <c r="NX3" s="7"/>
      <c r="NY3" s="7"/>
      <c r="NZ3" s="7"/>
      <c r="OA3" s="7"/>
      <c r="OB3" s="7"/>
      <c r="OC3" s="7"/>
      <c r="OD3" s="7"/>
      <c r="OE3" s="7"/>
      <c r="OF3" s="7"/>
      <c r="OG3" s="7"/>
      <c r="OH3" s="7"/>
      <c r="OI3" s="7"/>
      <c r="OJ3" s="7"/>
      <c r="OK3" s="7"/>
      <c r="OL3" s="7"/>
      <c r="OM3" s="7"/>
      <c r="ON3" s="7"/>
      <c r="OO3" s="7"/>
      <c r="OP3" s="7"/>
      <c r="OQ3" s="7"/>
      <c r="OR3" s="7"/>
      <c r="OS3" s="7"/>
      <c r="OT3" s="7"/>
      <c r="OU3" s="7"/>
      <c r="OV3" s="7"/>
      <c r="OW3" s="7"/>
      <c r="OX3" s="7"/>
      <c r="OY3" s="7"/>
      <c r="OZ3" s="7"/>
      <c r="PA3" s="7"/>
      <c r="PB3" s="7"/>
      <c r="PC3" s="7"/>
      <c r="PD3" s="7"/>
      <c r="PE3" s="7"/>
      <c r="PF3" s="7"/>
      <c r="PG3" s="7"/>
      <c r="PH3" s="7"/>
      <c r="PI3" s="7"/>
      <c r="PJ3" s="7"/>
      <c r="PK3" s="7"/>
      <c r="PL3" s="7"/>
      <c r="PM3" s="7"/>
      <c r="PN3" s="7"/>
      <c r="PO3" s="7"/>
      <c r="PP3" s="7"/>
      <c r="PQ3" s="7"/>
      <c r="PR3" s="7"/>
      <c r="PS3" s="7"/>
      <c r="PT3" s="7"/>
      <c r="PU3" s="7"/>
      <c r="PV3" s="7"/>
      <c r="PW3" s="7"/>
      <c r="PX3" s="7"/>
      <c r="PY3" s="7"/>
      <c r="PZ3" s="7"/>
      <c r="QA3" s="7"/>
      <c r="QB3" s="7"/>
      <c r="QC3" s="7"/>
      <c r="QD3" s="7"/>
      <c r="QE3" s="7"/>
      <c r="QF3" s="7"/>
      <c r="QG3" s="7"/>
      <c r="QH3" s="7"/>
      <c r="QI3" s="7"/>
      <c r="QJ3" s="7"/>
      <c r="QK3" s="7"/>
      <c r="QL3" s="7"/>
      <c r="QM3" s="7"/>
      <c r="QN3" s="7"/>
      <c r="QO3" s="7"/>
      <c r="QP3" s="7"/>
      <c r="QQ3" s="7"/>
      <c r="QR3" s="7"/>
      <c r="QS3" s="7"/>
      <c r="QT3" s="7"/>
      <c r="QU3" s="7"/>
      <c r="QV3" s="7"/>
      <c r="QW3" s="7"/>
      <c r="QX3" s="7"/>
      <c r="QY3" s="7"/>
      <c r="QZ3" s="7"/>
      <c r="RA3" s="7"/>
      <c r="RB3" s="7"/>
      <c r="RC3" s="7"/>
      <c r="RD3" s="7"/>
      <c r="RE3" s="7"/>
      <c r="RF3" s="7"/>
      <c r="RG3" s="7"/>
      <c r="RH3" s="7"/>
      <c r="RI3" s="7"/>
      <c r="RJ3" s="7"/>
      <c r="RK3" s="7"/>
      <c r="RL3" s="7"/>
      <c r="RM3" s="7"/>
      <c r="RN3" s="7"/>
      <c r="RO3" s="7"/>
      <c r="RP3" s="7"/>
      <c r="RQ3" s="7"/>
      <c r="RR3" s="7"/>
      <c r="RS3" s="7"/>
      <c r="RT3" s="7"/>
      <c r="RU3" s="7"/>
      <c r="RV3" s="7"/>
      <c r="RW3" s="7"/>
      <c r="RX3" s="7"/>
      <c r="RY3" s="7"/>
      <c r="RZ3" s="7"/>
      <c r="SA3" s="7"/>
      <c r="SB3" s="7"/>
      <c r="SC3" s="7"/>
      <c r="SD3" s="7"/>
      <c r="SE3" s="7"/>
      <c r="SF3" s="7"/>
      <c r="SG3" s="7"/>
      <c r="SH3" s="7"/>
      <c r="SI3" s="7"/>
      <c r="SJ3" s="7"/>
      <c r="SK3" s="7"/>
      <c r="SL3" s="7"/>
      <c r="SM3" s="7"/>
      <c r="SN3" s="7"/>
      <c r="SO3" s="7"/>
      <c r="SP3" s="7"/>
      <c r="SQ3" s="7"/>
      <c r="SR3" s="7"/>
      <c r="SS3" s="7"/>
      <c r="ST3" s="7"/>
      <c r="SU3" s="7"/>
      <c r="SV3" s="7"/>
      <c r="SW3" s="7"/>
      <c r="SX3" s="7"/>
      <c r="SY3" s="7"/>
      <c r="SZ3" s="7"/>
      <c r="TA3" s="7"/>
      <c r="TB3" s="7"/>
      <c r="TC3" s="7"/>
      <c r="TD3" s="7"/>
      <c r="TE3" s="7"/>
      <c r="TF3" s="7"/>
      <c r="TG3" s="7"/>
      <c r="TH3" s="7"/>
      <c r="TI3" s="7"/>
      <c r="TJ3" s="7"/>
      <c r="TK3" s="7"/>
      <c r="TL3" s="7"/>
      <c r="TM3" s="7"/>
      <c r="TN3" s="7"/>
      <c r="TO3" s="7"/>
      <c r="TP3" s="7"/>
      <c r="TQ3" s="7"/>
      <c r="TR3" s="7"/>
      <c r="TS3" s="7"/>
      <c r="TT3" s="7"/>
      <c r="TU3" s="7"/>
      <c r="TV3" s="7"/>
      <c r="TW3" s="7"/>
      <c r="TX3" s="7"/>
      <c r="TY3" s="7"/>
      <c r="TZ3" s="7"/>
      <c r="UA3" s="7"/>
      <c r="UB3" s="7"/>
      <c r="UC3" s="7"/>
      <c r="UD3" s="7"/>
      <c r="UE3" s="7"/>
      <c r="UF3" s="7"/>
      <c r="UG3" s="7"/>
      <c r="UH3" s="7"/>
      <c r="UI3" s="7"/>
      <c r="UJ3" s="7"/>
      <c r="UK3" s="7"/>
      <c r="UL3" s="7"/>
      <c r="UM3" s="7"/>
      <c r="UN3" s="7"/>
      <c r="UO3" s="7"/>
      <c r="UP3" s="7"/>
      <c r="UQ3" s="7"/>
      <c r="UR3" s="7"/>
      <c r="US3" s="7"/>
      <c r="UT3" s="7"/>
      <c r="UU3" s="7"/>
      <c r="UV3" s="7"/>
      <c r="UW3" s="7"/>
      <c r="UX3" s="7"/>
      <c r="UY3" s="7"/>
      <c r="UZ3" s="7"/>
      <c r="VA3" s="7"/>
      <c r="VB3" s="7"/>
      <c r="VC3" s="7"/>
      <c r="VD3" s="7"/>
      <c r="VE3" s="7"/>
      <c r="VF3" s="7"/>
      <c r="VG3" s="7"/>
      <c r="VH3" s="7"/>
      <c r="VI3" s="7"/>
      <c r="VJ3" s="7"/>
      <c r="VK3" s="7"/>
      <c r="VL3" s="7"/>
      <c r="VM3" s="7"/>
      <c r="VN3" s="7"/>
      <c r="VO3" s="7"/>
      <c r="VP3" s="7"/>
      <c r="VQ3" s="7"/>
      <c r="VR3" s="7"/>
      <c r="VS3" s="7"/>
      <c r="VT3" s="7"/>
      <c r="VU3" s="7"/>
      <c r="VV3" s="7"/>
      <c r="VW3" s="7"/>
      <c r="VX3" s="7"/>
      <c r="VY3" s="7"/>
      <c r="VZ3" s="7"/>
      <c r="WA3" s="7"/>
      <c r="WB3" s="7"/>
      <c r="WC3" s="7"/>
      <c r="WD3" s="7"/>
      <c r="WE3" s="7"/>
      <c r="WF3" s="7"/>
      <c r="WG3" s="7"/>
      <c r="WH3" s="7"/>
      <c r="WI3" s="7"/>
      <c r="WJ3" s="7"/>
      <c r="WK3" s="7"/>
      <c r="WL3" s="7"/>
      <c r="WM3" s="7"/>
      <c r="WN3" s="7"/>
      <c r="WO3" s="7"/>
      <c r="WP3" s="7"/>
      <c r="WQ3" s="7"/>
      <c r="WR3" s="7"/>
      <c r="WS3" s="7"/>
      <c r="WT3" s="7"/>
      <c r="WU3" s="7"/>
      <c r="WV3" s="7"/>
      <c r="WW3" s="7"/>
      <c r="WX3" s="7"/>
      <c r="WY3" s="7"/>
      <c r="WZ3" s="7"/>
      <c r="XA3" s="7"/>
      <c r="XB3" s="7"/>
      <c r="XC3" s="7"/>
      <c r="XD3" s="7"/>
      <c r="XE3" s="7"/>
      <c r="XF3" s="7"/>
      <c r="XG3" s="7"/>
      <c r="XH3" s="7"/>
      <c r="XI3" s="7"/>
      <c r="XJ3" s="7"/>
      <c r="XK3" s="7"/>
      <c r="XL3" s="7"/>
      <c r="XM3" s="7"/>
      <c r="XN3" s="7"/>
      <c r="XO3" s="7"/>
      <c r="XP3" s="7"/>
      <c r="XQ3" s="7"/>
      <c r="XR3" s="7"/>
      <c r="XS3" s="7"/>
      <c r="XT3" s="7"/>
      <c r="XU3" s="7"/>
      <c r="XV3" s="7"/>
      <c r="XW3" s="7"/>
      <c r="XX3" s="7"/>
      <c r="XY3" s="7"/>
      <c r="XZ3" s="7"/>
      <c r="YA3" s="7"/>
      <c r="YB3" s="7"/>
      <c r="YC3" s="7"/>
      <c r="YD3" s="7"/>
      <c r="YE3" s="7"/>
      <c r="YF3" s="7"/>
      <c r="YG3" s="7"/>
      <c r="YH3" s="7"/>
      <c r="YI3" s="7"/>
      <c r="YJ3" s="7"/>
      <c r="YK3" s="7"/>
      <c r="YL3" s="7"/>
      <c r="YM3" s="7"/>
      <c r="YN3" s="7"/>
      <c r="YO3" s="7"/>
      <c r="YP3" s="7"/>
      <c r="YQ3" s="7"/>
      <c r="YR3" s="7"/>
      <c r="YS3" s="7"/>
      <c r="YT3" s="7"/>
      <c r="YU3" s="7"/>
      <c r="YV3" s="7"/>
      <c r="YW3" s="7"/>
      <c r="YX3" s="7"/>
      <c r="YY3" s="7"/>
      <c r="YZ3" s="7"/>
      <c r="ZA3" s="7"/>
      <c r="ZB3" s="7"/>
      <c r="ZC3" s="7"/>
      <c r="ZD3" s="7"/>
      <c r="ZE3" s="7"/>
      <c r="ZF3" s="7"/>
      <c r="ZG3" s="7"/>
      <c r="ZH3" s="7"/>
      <c r="ZI3" s="7"/>
      <c r="ZJ3" s="7"/>
      <c r="ZK3" s="7"/>
      <c r="ZL3" s="7"/>
      <c r="ZM3" s="7"/>
      <c r="ZN3" s="7"/>
      <c r="ZO3" s="7"/>
      <c r="ZP3" s="7"/>
      <c r="ZQ3" s="7"/>
      <c r="ZR3" s="7"/>
      <c r="ZS3" s="7"/>
      <c r="ZT3" s="7"/>
      <c r="ZU3" s="7"/>
      <c r="ZV3" s="7"/>
      <c r="ZW3" s="7"/>
      <c r="ZX3" s="7"/>
      <c r="ZY3" s="7"/>
      <c r="ZZ3" s="7"/>
      <c r="AAA3" s="7"/>
      <c r="AAB3" s="7"/>
      <c r="AAC3" s="7"/>
      <c r="AAD3" s="7"/>
      <c r="AAE3" s="7"/>
      <c r="AAF3" s="7"/>
      <c r="AAG3" s="7"/>
      <c r="AAH3" s="7"/>
      <c r="AAI3" s="7"/>
      <c r="AAJ3" s="7"/>
      <c r="AAK3" s="7"/>
      <c r="AAL3" s="7"/>
      <c r="AAM3" s="7"/>
      <c r="AAN3" s="7"/>
      <c r="AAO3" s="7"/>
      <c r="AAP3" s="7"/>
      <c r="AAQ3" s="7"/>
      <c r="AAR3" s="7"/>
      <c r="AAS3" s="7"/>
      <c r="AAT3" s="7"/>
      <c r="AAU3" s="7"/>
      <c r="AAV3" s="7"/>
      <c r="AAW3" s="7"/>
      <c r="AAX3" s="7"/>
      <c r="AAY3" s="7"/>
      <c r="AAZ3" s="7"/>
      <c r="ABA3" s="7"/>
      <c r="ABB3" s="7"/>
      <c r="ABC3" s="7"/>
      <c r="ABD3" s="7"/>
      <c r="ABE3" s="7"/>
      <c r="ABF3" s="7"/>
      <c r="ABG3" s="7"/>
      <c r="ABH3" s="7"/>
      <c r="ABI3" s="7"/>
      <c r="ABJ3" s="7"/>
      <c r="ABK3" s="7"/>
      <c r="ABL3" s="7"/>
      <c r="ABM3" s="7"/>
      <c r="ABN3" s="7"/>
      <c r="ABO3" s="7"/>
      <c r="ABP3" s="7"/>
      <c r="ABQ3" s="7"/>
      <c r="ABR3" s="7"/>
      <c r="ABS3" s="7"/>
      <c r="ABT3" s="7"/>
      <c r="ABU3" s="7"/>
      <c r="ABV3" s="7"/>
      <c r="ABW3" s="7"/>
      <c r="ABX3" s="7"/>
      <c r="ABY3" s="7"/>
      <c r="ABZ3" s="7"/>
      <c r="ACA3" s="7"/>
      <c r="ACB3" s="7"/>
      <c r="ACC3" s="7"/>
      <c r="ACD3" s="7"/>
      <c r="ACE3" s="7"/>
      <c r="ACF3" s="7"/>
      <c r="ACG3" s="7"/>
      <c r="ACH3" s="7"/>
      <c r="ACI3" s="7"/>
      <c r="ACJ3" s="7"/>
      <c r="ACK3" s="7"/>
      <c r="ACL3" s="7"/>
      <c r="ACM3" s="7"/>
      <c r="ACN3" s="7"/>
      <c r="ACO3" s="7"/>
      <c r="ACP3" s="7"/>
      <c r="ACQ3" s="7"/>
      <c r="ACR3" s="7"/>
      <c r="ACS3" s="7"/>
      <c r="ACT3" s="7"/>
      <c r="ACU3" s="7"/>
      <c r="ACV3" s="7"/>
      <c r="ACW3" s="7"/>
      <c r="ACX3" s="7"/>
      <c r="ACY3" s="7"/>
      <c r="ACZ3" s="7"/>
      <c r="ADA3" s="7"/>
      <c r="ADB3" s="7"/>
      <c r="ADC3" s="7"/>
      <c r="ADD3" s="7"/>
      <c r="ADE3" s="7"/>
      <c r="ADF3" s="7"/>
      <c r="ADG3" s="7"/>
      <c r="ADH3" s="7"/>
      <c r="ADI3" s="7"/>
      <c r="ADJ3" s="7"/>
      <c r="ADK3" s="7"/>
      <c r="ADL3" s="7"/>
      <c r="ADM3" s="7"/>
      <c r="ADN3" s="7"/>
      <c r="ADO3" s="7"/>
      <c r="ADP3" s="7"/>
      <c r="ADQ3" s="7"/>
      <c r="ADR3" s="7"/>
      <c r="ADS3" s="7"/>
      <c r="ADT3" s="7"/>
      <c r="ADU3" s="7"/>
      <c r="ADV3" s="7"/>
      <c r="ADW3" s="7"/>
      <c r="ADX3" s="7"/>
      <c r="ADY3" s="7"/>
      <c r="ADZ3" s="7"/>
      <c r="AEA3" s="7"/>
      <c r="AEB3" s="7"/>
      <c r="AEC3" s="7"/>
      <c r="AED3" s="7"/>
      <c r="AEE3" s="7"/>
      <c r="AEF3" s="7"/>
      <c r="AEG3" s="7"/>
      <c r="AEH3" s="7"/>
      <c r="AEI3" s="7"/>
      <c r="AEJ3" s="7"/>
      <c r="AEK3" s="7"/>
      <c r="AEL3" s="7"/>
      <c r="AEM3" s="7"/>
      <c r="AEN3" s="7"/>
      <c r="AEO3" s="7"/>
      <c r="AEP3" s="7"/>
      <c r="AEQ3" s="7"/>
      <c r="AER3" s="7"/>
      <c r="AES3" s="7"/>
      <c r="AET3" s="7"/>
      <c r="AEU3" s="7"/>
      <c r="AEV3" s="7"/>
      <c r="AEW3" s="7"/>
      <c r="AEX3" s="7"/>
      <c r="AEY3" s="7"/>
      <c r="AEZ3" s="7"/>
      <c r="AFA3" s="7"/>
      <c r="AFB3" s="7"/>
      <c r="AFC3" s="7"/>
      <c r="AFD3" s="7"/>
      <c r="AFE3" s="7"/>
      <c r="AFF3" s="7"/>
      <c r="AFG3" s="7"/>
      <c r="AFH3" s="7"/>
      <c r="AFI3" s="7"/>
      <c r="AFJ3" s="7"/>
      <c r="AFK3" s="7"/>
      <c r="AFL3" s="7"/>
      <c r="AFM3" s="7"/>
      <c r="AFN3" s="7"/>
      <c r="AFO3" s="7"/>
      <c r="AFP3" s="7"/>
      <c r="AFQ3" s="7"/>
      <c r="AFR3" s="7"/>
      <c r="AFS3" s="7"/>
      <c r="AFT3" s="7"/>
      <c r="AFU3" s="7"/>
      <c r="AFV3" s="7"/>
      <c r="AFW3" s="7"/>
      <c r="AFX3" s="7"/>
      <c r="AFY3" s="7"/>
      <c r="AFZ3" s="7"/>
      <c r="AGA3" s="7"/>
      <c r="AGB3" s="7"/>
      <c r="AGC3" s="7"/>
      <c r="AGD3" s="7"/>
      <c r="AGE3" s="7"/>
      <c r="AGF3" s="7"/>
      <c r="AGG3" s="7"/>
      <c r="AGH3" s="7"/>
      <c r="AGI3" s="7"/>
      <c r="AGJ3" s="7"/>
      <c r="AGK3" s="7"/>
      <c r="AGL3" s="7"/>
      <c r="AGM3" s="7"/>
      <c r="AGN3" s="7"/>
      <c r="AGO3" s="7"/>
      <c r="AGP3" s="7"/>
      <c r="AGQ3" s="7"/>
      <c r="AGR3" s="7"/>
      <c r="AGS3" s="7"/>
      <c r="AGT3" s="7"/>
      <c r="AGU3" s="7"/>
      <c r="AGV3" s="7"/>
      <c r="AGW3" s="7"/>
      <c r="AGX3" s="7"/>
      <c r="AGY3" s="7"/>
      <c r="AGZ3" s="7"/>
      <c r="AHA3" s="7"/>
      <c r="AHB3" s="7"/>
      <c r="AHC3" s="7"/>
      <c r="AHD3" s="7"/>
      <c r="AHE3" s="7"/>
      <c r="AHF3" s="7"/>
      <c r="AHG3" s="7"/>
      <c r="AHH3" s="7"/>
      <c r="AHI3" s="7"/>
      <c r="AHJ3" s="7"/>
      <c r="AHK3" s="7"/>
      <c r="AHL3" s="7"/>
      <c r="AHM3" s="7"/>
      <c r="AHN3" s="7"/>
      <c r="AHO3" s="7"/>
      <c r="AHP3" s="7"/>
      <c r="AHQ3" s="7"/>
      <c r="AHR3" s="7"/>
      <c r="AHS3" s="7"/>
      <c r="AHT3" s="7"/>
      <c r="AHU3" s="7"/>
      <c r="AHV3" s="7"/>
      <c r="AHW3" s="7"/>
      <c r="AHX3" s="7"/>
      <c r="AHY3" s="7"/>
      <c r="AHZ3" s="7"/>
      <c r="AIA3" s="7"/>
      <c r="AIB3" s="7"/>
      <c r="AIC3" s="7"/>
      <c r="AID3" s="7"/>
      <c r="AIE3" s="7"/>
      <c r="AIF3" s="7"/>
      <c r="AIG3" s="7"/>
      <c r="AIH3" s="7"/>
      <c r="AII3" s="7"/>
      <c r="AIJ3" s="7"/>
      <c r="AIK3" s="7"/>
      <c r="AIL3" s="7"/>
      <c r="AIM3" s="7"/>
      <c r="AIN3" s="7"/>
      <c r="AIO3" s="7"/>
      <c r="AIP3" s="7"/>
      <c r="AIQ3" s="7"/>
      <c r="AIR3" s="7"/>
      <c r="AIS3" s="7"/>
      <c r="AIT3" s="7"/>
      <c r="AIU3" s="7"/>
      <c r="AIV3" s="7"/>
      <c r="AIW3" s="7"/>
      <c r="AIX3" s="7"/>
      <c r="AIY3" s="7"/>
      <c r="AIZ3" s="7"/>
      <c r="AJA3" s="7"/>
      <c r="AJB3" s="7"/>
      <c r="AJC3" s="7"/>
      <c r="AJD3" s="7"/>
      <c r="AJE3" s="7"/>
      <c r="AJF3" s="7"/>
      <c r="AJG3" s="7"/>
      <c r="AJH3" s="7"/>
      <c r="AJI3" s="7"/>
      <c r="AJJ3" s="7"/>
      <c r="AJK3" s="7"/>
      <c r="AJL3" s="7"/>
      <c r="AJM3" s="7"/>
      <c r="AJN3" s="7"/>
      <c r="AJO3" s="7"/>
      <c r="AJP3" s="7"/>
      <c r="AJQ3" s="7"/>
      <c r="AJR3" s="7"/>
      <c r="AJS3" s="7"/>
      <c r="AJT3" s="7"/>
      <c r="AJU3" s="7"/>
      <c r="AJV3" s="7"/>
      <c r="AJW3" s="7"/>
      <c r="AJX3" s="7"/>
      <c r="AJY3" s="7"/>
      <c r="AJZ3" s="7"/>
      <c r="AKA3" s="7"/>
      <c r="AKB3" s="7"/>
      <c r="AKC3" s="7"/>
      <c r="AKD3" s="7"/>
      <c r="AKE3" s="7"/>
      <c r="AKF3" s="7"/>
      <c r="AKG3" s="7"/>
      <c r="AKH3" s="7"/>
      <c r="AKI3" s="7"/>
      <c r="AKJ3" s="7"/>
      <c r="AKK3" s="7"/>
      <c r="AKL3" s="7"/>
      <c r="AKM3" s="7"/>
      <c r="AKN3" s="7"/>
      <c r="AKO3" s="7"/>
      <c r="AKP3" s="7"/>
      <c r="AKQ3" s="7"/>
      <c r="AKR3" s="7"/>
      <c r="AKS3" s="7"/>
      <c r="AKT3" s="7"/>
      <c r="AKU3" s="7"/>
      <c r="AKV3" s="7"/>
      <c r="AKW3" s="7"/>
      <c r="AKX3" s="7"/>
      <c r="AKY3" s="7"/>
      <c r="AKZ3" s="7"/>
      <c r="ALA3" s="7"/>
      <c r="ALB3" s="7"/>
      <c r="ALC3" s="7"/>
      <c r="ALD3" s="7"/>
      <c r="ALE3" s="7"/>
      <c r="ALF3" s="7"/>
      <c r="ALG3" s="7"/>
      <c r="ALH3" s="7"/>
      <c r="ALI3" s="7"/>
      <c r="ALJ3" s="7"/>
      <c r="ALK3" s="7"/>
      <c r="ALL3" s="7"/>
      <c r="ALM3" s="7"/>
      <c r="ALN3" s="7"/>
      <c r="ALO3" s="7"/>
      <c r="ALP3" s="7"/>
      <c r="ALQ3" s="7"/>
      <c r="ALR3" s="7"/>
      <c r="ALS3" s="7"/>
      <c r="ALT3" s="7"/>
      <c r="ALU3" s="7"/>
      <c r="ALV3" s="7"/>
      <c r="ALW3" s="7"/>
      <c r="ALX3" s="7"/>
    </row>
    <row r="4" spans="1:1012" ht="19" thickBot="1" x14ac:dyDescent="0.5">
      <c r="A4" s="73" t="s">
        <v>3</v>
      </c>
      <c r="B4" s="73"/>
      <c r="C4" s="73"/>
      <c r="D4" s="73"/>
      <c r="E4" s="73"/>
      <c r="F4" s="73"/>
      <c r="G4" s="73"/>
      <c r="H4" s="73"/>
      <c r="I4" s="73"/>
      <c r="J4" s="73"/>
      <c r="K4" s="73"/>
      <c r="L4" s="73"/>
      <c r="M4" s="8"/>
      <c r="N4" s="8"/>
      <c r="O4" s="8"/>
    </row>
    <row r="5" spans="1:1012" ht="20" x14ac:dyDescent="0.45">
      <c r="A5" s="74" t="s">
        <v>4</v>
      </c>
      <c r="B5" s="77" t="s">
        <v>5</v>
      </c>
      <c r="C5" s="77" t="s">
        <v>6</v>
      </c>
      <c r="D5" s="77" t="s">
        <v>7</v>
      </c>
      <c r="E5" s="77" t="s">
        <v>8</v>
      </c>
      <c r="F5" s="80" t="s">
        <v>9</v>
      </c>
      <c r="G5" s="83" t="s">
        <v>10</v>
      </c>
      <c r="H5" s="84"/>
      <c r="I5" s="84"/>
      <c r="J5" s="85" t="s">
        <v>11</v>
      </c>
      <c r="K5" s="84"/>
      <c r="L5" s="86"/>
      <c r="M5" s="8"/>
      <c r="N5" s="8"/>
      <c r="O5" s="8"/>
    </row>
    <row r="6" spans="1:1012" x14ac:dyDescent="0.45">
      <c r="A6" s="75"/>
      <c r="B6" s="78"/>
      <c r="C6" s="78"/>
      <c r="D6" s="78"/>
      <c r="E6" s="78"/>
      <c r="F6" s="81"/>
      <c r="G6" s="87" t="s">
        <v>12</v>
      </c>
      <c r="H6" s="78"/>
      <c r="I6" s="78" t="s">
        <v>12</v>
      </c>
      <c r="J6" s="78" t="s">
        <v>13</v>
      </c>
      <c r="K6" s="78"/>
      <c r="L6" s="88" t="s">
        <v>14</v>
      </c>
      <c r="M6" s="8"/>
      <c r="N6" s="8"/>
      <c r="O6" s="8"/>
    </row>
    <row r="7" spans="1:1012" ht="36.5" thickBot="1" x14ac:dyDescent="0.5">
      <c r="A7" s="76"/>
      <c r="B7" s="79"/>
      <c r="C7" s="79"/>
      <c r="D7" s="79"/>
      <c r="E7" s="79"/>
      <c r="F7" s="82"/>
      <c r="G7" s="27" t="s">
        <v>15</v>
      </c>
      <c r="H7" s="26" t="s">
        <v>16</v>
      </c>
      <c r="I7" s="79"/>
      <c r="J7" s="26" t="s">
        <v>15</v>
      </c>
      <c r="K7" s="26" t="s">
        <v>16</v>
      </c>
      <c r="L7" s="89"/>
      <c r="M7" s="8"/>
      <c r="N7" s="8"/>
      <c r="O7" s="8"/>
    </row>
    <row r="8" spans="1:1012" x14ac:dyDescent="0.45">
      <c r="A8" s="94" t="s">
        <v>17</v>
      </c>
      <c r="B8" s="95"/>
      <c r="C8" s="95"/>
      <c r="D8" s="96"/>
      <c r="E8" s="97"/>
      <c r="F8" s="58"/>
      <c r="G8" s="34"/>
      <c r="H8" s="35"/>
      <c r="I8" s="35"/>
      <c r="J8" s="35">
        <f>J9+J39</f>
        <v>0</v>
      </c>
      <c r="K8" s="35">
        <f>K9+K39</f>
        <v>0</v>
      </c>
      <c r="L8" s="36">
        <f>J8+K8</f>
        <v>0</v>
      </c>
      <c r="M8" s="8"/>
      <c r="N8" s="8"/>
      <c r="O8" s="8"/>
    </row>
    <row r="9" spans="1:1012" x14ac:dyDescent="0.45">
      <c r="A9" s="49" t="s">
        <v>18</v>
      </c>
      <c r="B9" s="98" t="s">
        <v>19</v>
      </c>
      <c r="C9" s="99"/>
      <c r="D9" s="100"/>
      <c r="E9" s="101"/>
      <c r="F9" s="59"/>
      <c r="G9" s="50"/>
      <c r="H9" s="51"/>
      <c r="I9" s="51"/>
      <c r="J9" s="51">
        <f>J10+J14+J20+J23+J29+J32</f>
        <v>0</v>
      </c>
      <c r="K9" s="51">
        <f>K10+K14+K20+K23+K29+K32</f>
        <v>0</v>
      </c>
      <c r="L9" s="52">
        <f>J9+K9</f>
        <v>0</v>
      </c>
      <c r="M9" s="8"/>
      <c r="N9" s="8"/>
      <c r="O9" s="8"/>
    </row>
    <row r="10" spans="1:1012" x14ac:dyDescent="0.45">
      <c r="A10" s="53" t="s">
        <v>20</v>
      </c>
      <c r="B10" s="102" t="s">
        <v>21</v>
      </c>
      <c r="C10" s="103"/>
      <c r="D10" s="104"/>
      <c r="E10" s="105"/>
      <c r="F10" s="60"/>
      <c r="G10" s="54"/>
      <c r="H10" s="55"/>
      <c r="I10" s="55"/>
      <c r="J10" s="55">
        <f>SUM(J11,J13)</f>
        <v>0</v>
      </c>
      <c r="K10" s="55">
        <f>SUM(K11,K13)</f>
        <v>0</v>
      </c>
      <c r="L10" s="56">
        <f>SUM(L11,L13)</f>
        <v>0</v>
      </c>
      <c r="M10" s="8"/>
      <c r="N10" s="8"/>
      <c r="O10" s="8"/>
    </row>
    <row r="11" spans="1:1012" outlineLevel="1" x14ac:dyDescent="0.45">
      <c r="A11" s="28" t="s">
        <v>22</v>
      </c>
      <c r="B11" s="1" t="s">
        <v>23</v>
      </c>
      <c r="C11" s="1"/>
      <c r="D11" s="2" t="s">
        <v>24</v>
      </c>
      <c r="E11" s="3">
        <v>1</v>
      </c>
      <c r="F11" s="61">
        <v>631</v>
      </c>
      <c r="G11" s="37">
        <f>IFERROR(ROUND(SUM(J12)/$F11, 2), 0)</f>
        <v>0</v>
      </c>
      <c r="H11" s="4"/>
      <c r="I11" s="12">
        <f>G11+H11</f>
        <v>0</v>
      </c>
      <c r="J11" s="12">
        <f>ROUND(G11*$F11, 2)</f>
        <v>0</v>
      </c>
      <c r="K11" s="12">
        <f>ROUND($F11*H11, 2)</f>
        <v>0</v>
      </c>
      <c r="L11" s="38">
        <f>J11+K11</f>
        <v>0</v>
      </c>
      <c r="M11" s="8"/>
      <c r="N11" s="8"/>
      <c r="O11" s="8"/>
    </row>
    <row r="12" spans="1:1012" outlineLevel="1" x14ac:dyDescent="0.45">
      <c r="A12" s="28" t="s">
        <v>25</v>
      </c>
      <c r="B12" s="5" t="s">
        <v>26</v>
      </c>
      <c r="C12" s="1"/>
      <c r="D12" s="2" t="s">
        <v>24</v>
      </c>
      <c r="E12" s="3">
        <v>1</v>
      </c>
      <c r="F12" s="61">
        <v>631</v>
      </c>
      <c r="G12" s="39"/>
      <c r="H12" s="12"/>
      <c r="I12" s="12"/>
      <c r="J12" s="12">
        <f>ROUND($F12*G12, 2)</f>
        <v>0</v>
      </c>
      <c r="K12" s="12"/>
      <c r="L12" s="38"/>
      <c r="M12" s="8"/>
      <c r="N12" s="8"/>
      <c r="O12" s="8"/>
    </row>
    <row r="13" spans="1:1012" outlineLevel="1" x14ac:dyDescent="0.45">
      <c r="A13" s="28" t="s">
        <v>27</v>
      </c>
      <c r="B13" s="1" t="s">
        <v>28</v>
      </c>
      <c r="C13" s="1"/>
      <c r="D13" s="2" t="s">
        <v>29</v>
      </c>
      <c r="E13" s="3">
        <v>1</v>
      </c>
      <c r="F13" s="61">
        <v>631</v>
      </c>
      <c r="G13" s="37"/>
      <c r="H13" s="4"/>
      <c r="I13" s="12">
        <f>G13+H13</f>
        <v>0</v>
      </c>
      <c r="J13" s="12"/>
      <c r="K13" s="12">
        <f>ROUND($F13*H13, 2)</f>
        <v>0</v>
      </c>
      <c r="L13" s="38">
        <f>J13+K13</f>
        <v>0</v>
      </c>
      <c r="M13" s="8"/>
      <c r="N13" s="8"/>
      <c r="O13" s="8"/>
    </row>
    <row r="14" spans="1:1012" x14ac:dyDescent="0.45">
      <c r="A14" s="53" t="s">
        <v>30</v>
      </c>
      <c r="B14" s="102" t="s">
        <v>31</v>
      </c>
      <c r="C14" s="103"/>
      <c r="D14" s="104"/>
      <c r="E14" s="105"/>
      <c r="F14" s="60"/>
      <c r="G14" s="54"/>
      <c r="H14" s="55"/>
      <c r="I14" s="55"/>
      <c r="J14" s="55">
        <f>SUM(J15,J16,J18)</f>
        <v>0</v>
      </c>
      <c r="K14" s="55">
        <f>SUM(K15,K16,K18)</f>
        <v>0</v>
      </c>
      <c r="L14" s="56">
        <f>SUM(L15,L16,L18)</f>
        <v>0</v>
      </c>
      <c r="M14" s="8"/>
      <c r="N14" s="8"/>
      <c r="O14" s="8"/>
    </row>
    <row r="15" spans="1:1012" ht="72" outlineLevel="1" x14ac:dyDescent="0.45">
      <c r="A15" s="28" t="s">
        <v>32</v>
      </c>
      <c r="B15" s="1" t="s">
        <v>33</v>
      </c>
      <c r="C15" s="1" t="s">
        <v>34</v>
      </c>
      <c r="D15" s="2" t="s">
        <v>35</v>
      </c>
      <c r="E15" s="3">
        <v>1</v>
      </c>
      <c r="F15" s="61">
        <v>464</v>
      </c>
      <c r="G15" s="37"/>
      <c r="H15" s="4"/>
      <c r="I15" s="12">
        <f>G15+H15</f>
        <v>0</v>
      </c>
      <c r="J15" s="12"/>
      <c r="K15" s="12">
        <f>ROUND($F15*H15, 2)</f>
        <v>0</v>
      </c>
      <c r="L15" s="38">
        <f>J15+K15</f>
        <v>0</v>
      </c>
      <c r="M15" s="8"/>
      <c r="N15" s="8"/>
      <c r="O15" s="8"/>
    </row>
    <row r="16" spans="1:1012" outlineLevel="1" x14ac:dyDescent="0.45">
      <c r="A16" s="28" t="s">
        <v>36</v>
      </c>
      <c r="B16" s="1" t="s">
        <v>37</v>
      </c>
      <c r="C16" s="1"/>
      <c r="D16" s="2" t="s">
        <v>35</v>
      </c>
      <c r="E16" s="3">
        <v>1</v>
      </c>
      <c r="F16" s="61">
        <v>309</v>
      </c>
      <c r="G16" s="37">
        <f>IFERROR(ROUND(SUM(J17)/$F16, 2), 0)</f>
        <v>0</v>
      </c>
      <c r="H16" s="4"/>
      <c r="I16" s="12">
        <f>G16+H16</f>
        <v>0</v>
      </c>
      <c r="J16" s="12">
        <f>ROUND(G16*$F16, 2)</f>
        <v>0</v>
      </c>
      <c r="K16" s="12">
        <f>ROUND($F16*H16, 2)</f>
        <v>0</v>
      </c>
      <c r="L16" s="38">
        <f>J16+K16</f>
        <v>0</v>
      </c>
      <c r="M16" s="8"/>
      <c r="N16" s="8"/>
      <c r="O16" s="8"/>
    </row>
    <row r="17" spans="1:15" outlineLevel="1" x14ac:dyDescent="0.45">
      <c r="A17" s="28" t="s">
        <v>38</v>
      </c>
      <c r="B17" s="5" t="s">
        <v>39</v>
      </c>
      <c r="C17" s="1"/>
      <c r="D17" s="2" t="s">
        <v>35</v>
      </c>
      <c r="E17" s="3">
        <v>1.1000000000000001</v>
      </c>
      <c r="F17" s="61">
        <v>339.9</v>
      </c>
      <c r="G17" s="39"/>
      <c r="H17" s="12"/>
      <c r="I17" s="12"/>
      <c r="J17" s="12">
        <f>ROUND($F17*G17, 2)</f>
        <v>0</v>
      </c>
      <c r="K17" s="12"/>
      <c r="L17" s="38"/>
      <c r="M17" s="8"/>
      <c r="N17" s="8"/>
      <c r="O17" s="8"/>
    </row>
    <row r="18" spans="1:15" outlineLevel="1" x14ac:dyDescent="0.45">
      <c r="A18" s="28" t="s">
        <v>40</v>
      </c>
      <c r="B18" s="1" t="s">
        <v>41</v>
      </c>
      <c r="C18" s="1"/>
      <c r="D18" s="2" t="s">
        <v>42</v>
      </c>
      <c r="E18" s="3">
        <v>1</v>
      </c>
      <c r="F18" s="61">
        <v>295</v>
      </c>
      <c r="G18" s="37">
        <f>IFERROR(ROUND(SUM(J19)/$F18, 2), 0)</f>
        <v>0</v>
      </c>
      <c r="H18" s="4"/>
      <c r="I18" s="12">
        <f>G18+H18</f>
        <v>0</v>
      </c>
      <c r="J18" s="12">
        <f>ROUND(G18*$F18, 2)</f>
        <v>0</v>
      </c>
      <c r="K18" s="12">
        <f>ROUND($F18*H18, 2)</f>
        <v>0</v>
      </c>
      <c r="L18" s="38">
        <f>J18+K18</f>
        <v>0</v>
      </c>
      <c r="M18" s="8"/>
      <c r="N18" s="8"/>
      <c r="O18" s="8"/>
    </row>
    <row r="19" spans="1:15" outlineLevel="1" x14ac:dyDescent="0.45">
      <c r="A19" s="28" t="s">
        <v>43</v>
      </c>
      <c r="B19" s="5" t="s">
        <v>44</v>
      </c>
      <c r="C19" s="1"/>
      <c r="D19" s="2" t="s">
        <v>42</v>
      </c>
      <c r="E19" s="3">
        <v>1</v>
      </c>
      <c r="F19" s="61">
        <v>295</v>
      </c>
      <c r="G19" s="39"/>
      <c r="H19" s="12"/>
      <c r="I19" s="12"/>
      <c r="J19" s="12">
        <f>ROUND($F19*G19, 2)</f>
        <v>0</v>
      </c>
      <c r="K19" s="12"/>
      <c r="L19" s="38"/>
      <c r="M19" s="8"/>
      <c r="N19" s="8"/>
      <c r="O19" s="8"/>
    </row>
    <row r="20" spans="1:15" x14ac:dyDescent="0.45">
      <c r="A20" s="53" t="s">
        <v>45</v>
      </c>
      <c r="B20" s="102" t="s">
        <v>46</v>
      </c>
      <c r="C20" s="103"/>
      <c r="D20" s="104"/>
      <c r="E20" s="105"/>
      <c r="F20" s="60"/>
      <c r="G20" s="54"/>
      <c r="H20" s="55"/>
      <c r="I20" s="55"/>
      <c r="J20" s="55">
        <f>SUM(J21)</f>
        <v>0</v>
      </c>
      <c r="K20" s="55">
        <f>SUM(K21)</f>
        <v>0</v>
      </c>
      <c r="L20" s="56">
        <f>SUM(L21)</f>
        <v>0</v>
      </c>
      <c r="M20" s="8"/>
      <c r="N20" s="8"/>
      <c r="O20" s="8"/>
    </row>
    <row r="21" spans="1:15" ht="54" outlineLevel="1" x14ac:dyDescent="0.45">
      <c r="A21" s="28" t="s">
        <v>47</v>
      </c>
      <c r="B21" s="1" t="s">
        <v>48</v>
      </c>
      <c r="C21" s="1"/>
      <c r="D21" s="2" t="s">
        <v>42</v>
      </c>
      <c r="E21" s="3">
        <v>1</v>
      </c>
      <c r="F21" s="61">
        <v>1</v>
      </c>
      <c r="G21" s="37">
        <f>IFERROR(ROUND(SUM(J22)/$F21, 2), 0)</f>
        <v>0</v>
      </c>
      <c r="H21" s="4"/>
      <c r="I21" s="12">
        <f>G21+H21</f>
        <v>0</v>
      </c>
      <c r="J21" s="12">
        <f>ROUND(G21*$F21, 2)</f>
        <v>0</v>
      </c>
      <c r="K21" s="12">
        <f>ROUND($F21*H21, 2)</f>
        <v>0</v>
      </c>
      <c r="L21" s="38">
        <f>J21+K21</f>
        <v>0</v>
      </c>
      <c r="M21" s="8"/>
      <c r="N21" s="8"/>
      <c r="O21" s="8"/>
    </row>
    <row r="22" spans="1:15" ht="72" outlineLevel="1" x14ac:dyDescent="0.45">
      <c r="A22" s="28" t="s">
        <v>49</v>
      </c>
      <c r="B22" s="5" t="s">
        <v>50</v>
      </c>
      <c r="C22" s="1" t="s">
        <v>51</v>
      </c>
      <c r="D22" s="2" t="s">
        <v>42</v>
      </c>
      <c r="E22" s="3">
        <v>1</v>
      </c>
      <c r="F22" s="61">
        <v>1</v>
      </c>
      <c r="G22" s="39"/>
      <c r="H22" s="12"/>
      <c r="I22" s="12"/>
      <c r="J22" s="12">
        <f>ROUND($F22*G22, 2)</f>
        <v>0</v>
      </c>
      <c r="K22" s="12"/>
      <c r="L22" s="38"/>
      <c r="M22" s="8"/>
      <c r="N22" s="8"/>
      <c r="O22" s="8"/>
    </row>
    <row r="23" spans="1:15" x14ac:dyDescent="0.45">
      <c r="A23" s="53" t="s">
        <v>52</v>
      </c>
      <c r="B23" s="102" t="s">
        <v>53</v>
      </c>
      <c r="C23" s="103"/>
      <c r="D23" s="104"/>
      <c r="E23" s="105"/>
      <c r="F23" s="60"/>
      <c r="G23" s="54"/>
      <c r="H23" s="55"/>
      <c r="I23" s="55"/>
      <c r="J23" s="55">
        <f>SUM(J24,J25,J27)</f>
        <v>0</v>
      </c>
      <c r="K23" s="55">
        <f>SUM(K24,K25,K27)</f>
        <v>0</v>
      </c>
      <c r="L23" s="56">
        <f>SUM(L24,L25,L27)</f>
        <v>0</v>
      </c>
      <c r="M23" s="8"/>
      <c r="N23" s="8"/>
      <c r="O23" s="8"/>
    </row>
    <row r="24" spans="1:15" ht="72" outlineLevel="1" x14ac:dyDescent="0.45">
      <c r="A24" s="28" t="s">
        <v>54</v>
      </c>
      <c r="B24" s="1" t="s">
        <v>33</v>
      </c>
      <c r="C24" s="1" t="s">
        <v>55</v>
      </c>
      <c r="D24" s="2" t="s">
        <v>35</v>
      </c>
      <c r="E24" s="3">
        <v>1</v>
      </c>
      <c r="F24" s="61">
        <v>301</v>
      </c>
      <c r="G24" s="37"/>
      <c r="H24" s="4"/>
      <c r="I24" s="12">
        <f>G24+H24</f>
        <v>0</v>
      </c>
      <c r="J24" s="12"/>
      <c r="K24" s="12">
        <f>ROUND($F24*H24, 2)</f>
        <v>0</v>
      </c>
      <c r="L24" s="38">
        <f>J24+K24</f>
        <v>0</v>
      </c>
      <c r="M24" s="8"/>
      <c r="N24" s="8"/>
      <c r="O24" s="8"/>
    </row>
    <row r="25" spans="1:15" outlineLevel="1" x14ac:dyDescent="0.45">
      <c r="A25" s="28" t="s">
        <v>56</v>
      </c>
      <c r="B25" s="1" t="s">
        <v>37</v>
      </c>
      <c r="C25" s="1"/>
      <c r="D25" s="2" t="s">
        <v>35</v>
      </c>
      <c r="E25" s="3">
        <v>1</v>
      </c>
      <c r="F25" s="61">
        <v>201</v>
      </c>
      <c r="G25" s="37">
        <f>IFERROR(ROUND(SUM(J26)/$F25, 2), 0)</f>
        <v>0</v>
      </c>
      <c r="H25" s="4"/>
      <c r="I25" s="12">
        <f>G25+H25</f>
        <v>0</v>
      </c>
      <c r="J25" s="12">
        <f>ROUND(G25*$F25, 2)</f>
        <v>0</v>
      </c>
      <c r="K25" s="12">
        <f>ROUND($F25*H25, 2)</f>
        <v>0</v>
      </c>
      <c r="L25" s="38">
        <f>J25+K25</f>
        <v>0</v>
      </c>
      <c r="M25" s="8"/>
      <c r="N25" s="8"/>
      <c r="O25" s="8"/>
    </row>
    <row r="26" spans="1:15" outlineLevel="1" x14ac:dyDescent="0.45">
      <c r="A26" s="28" t="s">
        <v>57</v>
      </c>
      <c r="B26" s="5" t="s">
        <v>39</v>
      </c>
      <c r="C26" s="1"/>
      <c r="D26" s="2" t="s">
        <v>35</v>
      </c>
      <c r="E26" s="3">
        <v>1.1000000000000001</v>
      </c>
      <c r="F26" s="61">
        <v>221.1</v>
      </c>
      <c r="G26" s="39"/>
      <c r="H26" s="12"/>
      <c r="I26" s="12"/>
      <c r="J26" s="12">
        <f>ROUND($F26*G26, 2)</f>
        <v>0</v>
      </c>
      <c r="K26" s="12"/>
      <c r="L26" s="38"/>
      <c r="M26" s="8"/>
      <c r="N26" s="8"/>
      <c r="O26" s="8"/>
    </row>
    <row r="27" spans="1:15" outlineLevel="1" x14ac:dyDescent="0.45">
      <c r="A27" s="28" t="s">
        <v>58</v>
      </c>
      <c r="B27" s="1" t="s">
        <v>41</v>
      </c>
      <c r="C27" s="1"/>
      <c r="D27" s="2" t="s">
        <v>42</v>
      </c>
      <c r="E27" s="3">
        <v>1</v>
      </c>
      <c r="F27" s="61">
        <v>191</v>
      </c>
      <c r="G27" s="37">
        <f>IFERROR(ROUND(SUM(J28)/$F27, 2), 0)</f>
        <v>0</v>
      </c>
      <c r="H27" s="4"/>
      <c r="I27" s="12">
        <f>G27+H27</f>
        <v>0</v>
      </c>
      <c r="J27" s="12">
        <f>ROUND(G27*$F27, 2)</f>
        <v>0</v>
      </c>
      <c r="K27" s="12">
        <f>ROUND($F27*H27, 2)</f>
        <v>0</v>
      </c>
      <c r="L27" s="38">
        <f>J27+K27</f>
        <v>0</v>
      </c>
      <c r="M27" s="8"/>
      <c r="N27" s="8"/>
      <c r="O27" s="8"/>
    </row>
    <row r="28" spans="1:15" outlineLevel="1" x14ac:dyDescent="0.45">
      <c r="A28" s="28" t="s">
        <v>59</v>
      </c>
      <c r="B28" s="5" t="s">
        <v>44</v>
      </c>
      <c r="C28" s="1"/>
      <c r="D28" s="2" t="s">
        <v>42</v>
      </c>
      <c r="E28" s="3">
        <v>1</v>
      </c>
      <c r="F28" s="61">
        <v>191</v>
      </c>
      <c r="G28" s="39"/>
      <c r="H28" s="12"/>
      <c r="I28" s="12"/>
      <c r="J28" s="12">
        <f>ROUND($F28*G28, 2)</f>
        <v>0</v>
      </c>
      <c r="K28" s="12"/>
      <c r="L28" s="38"/>
      <c r="M28" s="8"/>
      <c r="N28" s="8"/>
      <c r="O28" s="8"/>
    </row>
    <row r="29" spans="1:15" x14ac:dyDescent="0.45">
      <c r="A29" s="53" t="s">
        <v>60</v>
      </c>
      <c r="B29" s="102" t="s">
        <v>61</v>
      </c>
      <c r="C29" s="103"/>
      <c r="D29" s="104"/>
      <c r="E29" s="105"/>
      <c r="F29" s="60"/>
      <c r="G29" s="54"/>
      <c r="H29" s="55"/>
      <c r="I29" s="55"/>
      <c r="J29" s="55">
        <f>SUM(J30)</f>
        <v>0</v>
      </c>
      <c r="K29" s="55">
        <f>SUM(K30)</f>
        <v>0</v>
      </c>
      <c r="L29" s="56">
        <f>SUM(L30)</f>
        <v>0</v>
      </c>
      <c r="M29" s="8"/>
      <c r="N29" s="8"/>
      <c r="O29" s="8"/>
    </row>
    <row r="30" spans="1:15" outlineLevel="1" x14ac:dyDescent="0.45">
      <c r="A30" s="28" t="s">
        <v>62</v>
      </c>
      <c r="B30" s="1" t="s">
        <v>61</v>
      </c>
      <c r="C30" s="1" t="s">
        <v>63</v>
      </c>
      <c r="D30" s="2" t="s">
        <v>42</v>
      </c>
      <c r="E30" s="3">
        <v>1</v>
      </c>
      <c r="F30" s="61">
        <v>2</v>
      </c>
      <c r="G30" s="37">
        <f>IFERROR(ROUND(SUM(J31)/$F30, 2), 0)</f>
        <v>0</v>
      </c>
      <c r="H30" s="4"/>
      <c r="I30" s="12">
        <f>G30+H30</f>
        <v>0</v>
      </c>
      <c r="J30" s="12">
        <f>ROUND(G30*$F30, 2)</f>
        <v>0</v>
      </c>
      <c r="K30" s="12">
        <f>ROUND($F30*H30, 2)</f>
        <v>0</v>
      </c>
      <c r="L30" s="38">
        <f>J30+K30</f>
        <v>0</v>
      </c>
      <c r="M30" s="8"/>
      <c r="N30" s="8"/>
      <c r="O30" s="8"/>
    </row>
    <row r="31" spans="1:15" ht="36" outlineLevel="1" x14ac:dyDescent="0.45">
      <c r="A31" s="28" t="s">
        <v>64</v>
      </c>
      <c r="B31" s="5" t="s">
        <v>65</v>
      </c>
      <c r="C31" s="1"/>
      <c r="D31" s="2" t="s">
        <v>42</v>
      </c>
      <c r="E31" s="3">
        <v>1</v>
      </c>
      <c r="F31" s="61">
        <v>2</v>
      </c>
      <c r="G31" s="39"/>
      <c r="H31" s="12"/>
      <c r="I31" s="12"/>
      <c r="J31" s="12">
        <f>ROUND($F31*G31, 2)</f>
        <v>0</v>
      </c>
      <c r="K31" s="12"/>
      <c r="L31" s="38"/>
      <c r="M31" s="8"/>
      <c r="N31" s="8"/>
      <c r="O31" s="8"/>
    </row>
    <row r="32" spans="1:15" x14ac:dyDescent="0.45">
      <c r="A32" s="53" t="s">
        <v>66</v>
      </c>
      <c r="B32" s="102" t="s">
        <v>67</v>
      </c>
      <c r="C32" s="103"/>
      <c r="D32" s="104"/>
      <c r="E32" s="105"/>
      <c r="F32" s="60"/>
      <c r="G32" s="54"/>
      <c r="H32" s="55"/>
      <c r="I32" s="55"/>
      <c r="J32" s="55">
        <f>SUM(J33,J35,J37)</f>
        <v>0</v>
      </c>
      <c r="K32" s="55">
        <f>SUM(K33,K35,K37)</f>
        <v>0</v>
      </c>
      <c r="L32" s="56">
        <f>SUM(L33,L35,L37)</f>
        <v>0</v>
      </c>
      <c r="M32" s="8"/>
      <c r="N32" s="8"/>
      <c r="O32" s="8"/>
    </row>
    <row r="33" spans="1:15" outlineLevel="1" x14ac:dyDescent="0.45">
      <c r="A33" s="28" t="s">
        <v>68</v>
      </c>
      <c r="B33" s="1" t="s">
        <v>69</v>
      </c>
      <c r="C33" s="1"/>
      <c r="D33" s="2" t="s">
        <v>42</v>
      </c>
      <c r="E33" s="3">
        <v>1</v>
      </c>
      <c r="F33" s="61">
        <v>1</v>
      </c>
      <c r="G33" s="37">
        <f>IFERROR(ROUND(SUM(J34)/$F33, 2), 0)</f>
        <v>0</v>
      </c>
      <c r="H33" s="4"/>
      <c r="I33" s="12">
        <f>G33+H33</f>
        <v>0</v>
      </c>
      <c r="J33" s="12">
        <f>ROUND(G33*$F33, 2)</f>
        <v>0</v>
      </c>
      <c r="K33" s="12">
        <f>ROUND($F33*H33, 2)</f>
        <v>0</v>
      </c>
      <c r="L33" s="38">
        <f>J33+K33</f>
        <v>0</v>
      </c>
      <c r="M33" s="8"/>
      <c r="N33" s="8"/>
      <c r="O33" s="8"/>
    </row>
    <row r="34" spans="1:15" ht="36" outlineLevel="1" x14ac:dyDescent="0.45">
      <c r="A34" s="28" t="s">
        <v>70</v>
      </c>
      <c r="B34" s="5" t="s">
        <v>71</v>
      </c>
      <c r="C34" s="1"/>
      <c r="D34" s="2" t="s">
        <v>42</v>
      </c>
      <c r="E34" s="3">
        <v>1</v>
      </c>
      <c r="F34" s="61">
        <v>1</v>
      </c>
      <c r="G34" s="39"/>
      <c r="H34" s="12"/>
      <c r="I34" s="12"/>
      <c r="J34" s="12">
        <f>ROUND($F34*G34, 2)</f>
        <v>0</v>
      </c>
      <c r="K34" s="12"/>
      <c r="L34" s="38"/>
      <c r="M34" s="8"/>
      <c r="N34" s="8"/>
      <c r="O34" s="8"/>
    </row>
    <row r="35" spans="1:15" outlineLevel="1" x14ac:dyDescent="0.45">
      <c r="A35" s="28" t="s">
        <v>72</v>
      </c>
      <c r="B35" s="1" t="s">
        <v>73</v>
      </c>
      <c r="C35" s="1"/>
      <c r="D35" s="2" t="s">
        <v>42</v>
      </c>
      <c r="E35" s="3">
        <v>1</v>
      </c>
      <c r="F35" s="61">
        <v>1</v>
      </c>
      <c r="G35" s="37">
        <f>IFERROR(ROUND(SUM(J36)/$F35, 2), 0)</f>
        <v>0</v>
      </c>
      <c r="H35" s="4"/>
      <c r="I35" s="12">
        <f>G35+H35</f>
        <v>0</v>
      </c>
      <c r="J35" s="12">
        <f>ROUND(G35*$F35, 2)</f>
        <v>0</v>
      </c>
      <c r="K35" s="12">
        <f>ROUND($F35*H35, 2)</f>
        <v>0</v>
      </c>
      <c r="L35" s="38">
        <f>J35+K35</f>
        <v>0</v>
      </c>
      <c r="M35" s="8"/>
      <c r="N35" s="8"/>
      <c r="O35" s="8"/>
    </row>
    <row r="36" spans="1:15" outlineLevel="1" x14ac:dyDescent="0.45">
      <c r="A36" s="28" t="s">
        <v>74</v>
      </c>
      <c r="B36" s="5" t="s">
        <v>75</v>
      </c>
      <c r="C36" s="1"/>
      <c r="D36" s="2" t="s">
        <v>42</v>
      </c>
      <c r="E36" s="3">
        <v>1</v>
      </c>
      <c r="F36" s="61">
        <v>1</v>
      </c>
      <c r="G36" s="39"/>
      <c r="H36" s="12"/>
      <c r="I36" s="12"/>
      <c r="J36" s="12">
        <f>ROUND($F36*G36, 2)</f>
        <v>0</v>
      </c>
      <c r="K36" s="12"/>
      <c r="L36" s="38"/>
      <c r="M36" s="8"/>
      <c r="N36" s="8"/>
      <c r="O36" s="8"/>
    </row>
    <row r="37" spans="1:15" outlineLevel="1" x14ac:dyDescent="0.45">
      <c r="A37" s="28" t="s">
        <v>76</v>
      </c>
      <c r="B37" s="1" t="s">
        <v>77</v>
      </c>
      <c r="C37" s="1"/>
      <c r="D37" s="2" t="s">
        <v>42</v>
      </c>
      <c r="E37" s="3">
        <v>1</v>
      </c>
      <c r="F37" s="61">
        <v>1</v>
      </c>
      <c r="G37" s="37">
        <f>IFERROR(ROUND(SUM(J38)/$F37, 2), 0)</f>
        <v>0</v>
      </c>
      <c r="H37" s="4"/>
      <c r="I37" s="12">
        <f>G37+H37</f>
        <v>0</v>
      </c>
      <c r="J37" s="12">
        <f>ROUND(G37*$F37, 2)</f>
        <v>0</v>
      </c>
      <c r="K37" s="12">
        <f>ROUND($F37*H37, 2)</f>
        <v>0</v>
      </c>
      <c r="L37" s="38">
        <f>J37+K37</f>
        <v>0</v>
      </c>
      <c r="M37" s="8"/>
      <c r="N37" s="8"/>
      <c r="O37" s="8"/>
    </row>
    <row r="38" spans="1:15" outlineLevel="1" x14ac:dyDescent="0.45">
      <c r="A38" s="28" t="s">
        <v>78</v>
      </c>
      <c r="B38" s="5" t="s">
        <v>79</v>
      </c>
      <c r="C38" s="1"/>
      <c r="D38" s="2" t="s">
        <v>42</v>
      </c>
      <c r="E38" s="3">
        <v>1</v>
      </c>
      <c r="F38" s="61">
        <v>1</v>
      </c>
      <c r="G38" s="39"/>
      <c r="H38" s="12"/>
      <c r="I38" s="12"/>
      <c r="J38" s="12">
        <f>ROUND($F38*G38, 2)</f>
        <v>0</v>
      </c>
      <c r="K38" s="12"/>
      <c r="L38" s="38"/>
      <c r="M38" s="8"/>
      <c r="N38" s="8"/>
      <c r="O38" s="8"/>
    </row>
    <row r="39" spans="1:15" x14ac:dyDescent="0.45">
      <c r="A39" s="49" t="s">
        <v>80</v>
      </c>
      <c r="B39" s="98" t="s">
        <v>81</v>
      </c>
      <c r="C39" s="99"/>
      <c r="D39" s="100"/>
      <c r="E39" s="101"/>
      <c r="F39" s="59"/>
      <c r="G39" s="50"/>
      <c r="H39" s="51"/>
      <c r="I39" s="51"/>
      <c r="J39" s="51">
        <f>J40+J54</f>
        <v>0</v>
      </c>
      <c r="K39" s="51">
        <f>K40+K54</f>
        <v>0</v>
      </c>
      <c r="L39" s="52">
        <f>J39+K39</f>
        <v>0</v>
      </c>
      <c r="M39" s="8"/>
      <c r="N39" s="8"/>
      <c r="O39" s="8"/>
    </row>
    <row r="40" spans="1:15" x14ac:dyDescent="0.45">
      <c r="A40" s="53" t="s">
        <v>82</v>
      </c>
      <c r="B40" s="102" t="s">
        <v>83</v>
      </c>
      <c r="C40" s="103"/>
      <c r="D40" s="104"/>
      <c r="E40" s="105"/>
      <c r="F40" s="60"/>
      <c r="G40" s="54"/>
      <c r="H40" s="55"/>
      <c r="I40" s="55"/>
      <c r="J40" s="55">
        <f>SUM(J41,J43,J45,J47,J49,J51,J53)</f>
        <v>0</v>
      </c>
      <c r="K40" s="55">
        <f>SUM(K41,K43,K45,K47,K49,K51,K53)</f>
        <v>0</v>
      </c>
      <c r="L40" s="56">
        <f>SUM(L41,L43,L45,L47,L49,L51,L53)</f>
        <v>0</v>
      </c>
      <c r="M40" s="8"/>
      <c r="N40" s="8"/>
      <c r="O40" s="8"/>
    </row>
    <row r="41" spans="1:15" ht="36" outlineLevel="1" x14ac:dyDescent="0.45">
      <c r="A41" s="28" t="s">
        <v>84</v>
      </c>
      <c r="B41" s="1" t="s">
        <v>85</v>
      </c>
      <c r="C41" s="1"/>
      <c r="D41" s="2" t="s">
        <v>42</v>
      </c>
      <c r="E41" s="3">
        <v>1</v>
      </c>
      <c r="F41" s="61">
        <v>4</v>
      </c>
      <c r="G41" s="37">
        <f>IFERROR(ROUND(SUM(J42)/$F41, 2), 0)</f>
        <v>0</v>
      </c>
      <c r="H41" s="4"/>
      <c r="I41" s="12">
        <f>G41+H41</f>
        <v>0</v>
      </c>
      <c r="J41" s="12">
        <f>ROUND(G41*$F41, 2)</f>
        <v>0</v>
      </c>
      <c r="K41" s="12">
        <f>ROUND($F41*H41, 2)</f>
        <v>0</v>
      </c>
      <c r="L41" s="38">
        <f>J41+K41</f>
        <v>0</v>
      </c>
      <c r="M41" s="8"/>
      <c r="N41" s="8"/>
      <c r="O41" s="8"/>
    </row>
    <row r="42" spans="1:15" ht="36" outlineLevel="1" x14ac:dyDescent="0.45">
      <c r="A42" s="28" t="s">
        <v>86</v>
      </c>
      <c r="B42" s="5" t="s">
        <v>87</v>
      </c>
      <c r="C42" s="1"/>
      <c r="D42" s="2" t="s">
        <v>42</v>
      </c>
      <c r="E42" s="3">
        <v>1</v>
      </c>
      <c r="F42" s="61">
        <v>4</v>
      </c>
      <c r="G42" s="39"/>
      <c r="H42" s="12"/>
      <c r="I42" s="12"/>
      <c r="J42" s="12">
        <f>ROUND($F42*G42, 2)</f>
        <v>0</v>
      </c>
      <c r="K42" s="12"/>
      <c r="L42" s="38"/>
      <c r="M42" s="8"/>
      <c r="N42" s="8"/>
      <c r="O42" s="8"/>
    </row>
    <row r="43" spans="1:15" ht="36" outlineLevel="1" x14ac:dyDescent="0.45">
      <c r="A43" s="28" t="s">
        <v>88</v>
      </c>
      <c r="B43" s="1" t="s">
        <v>85</v>
      </c>
      <c r="C43" s="1"/>
      <c r="D43" s="2" t="s">
        <v>42</v>
      </c>
      <c r="E43" s="3">
        <v>1</v>
      </c>
      <c r="F43" s="61">
        <v>8</v>
      </c>
      <c r="G43" s="37">
        <f>IFERROR(ROUND(SUM(J44)/$F43, 2), 0)</f>
        <v>0</v>
      </c>
      <c r="H43" s="4"/>
      <c r="I43" s="12">
        <f>G43+H43</f>
        <v>0</v>
      </c>
      <c r="J43" s="12">
        <f>ROUND(G43*$F43, 2)</f>
        <v>0</v>
      </c>
      <c r="K43" s="12">
        <f>ROUND($F43*H43, 2)</f>
        <v>0</v>
      </c>
      <c r="L43" s="38">
        <f>J43+K43</f>
        <v>0</v>
      </c>
      <c r="M43" s="8"/>
      <c r="N43" s="8"/>
      <c r="O43" s="8"/>
    </row>
    <row r="44" spans="1:15" ht="36" outlineLevel="1" x14ac:dyDescent="0.45">
      <c r="A44" s="28" t="s">
        <v>89</v>
      </c>
      <c r="B44" s="5" t="s">
        <v>90</v>
      </c>
      <c r="C44" s="1"/>
      <c r="D44" s="2" t="s">
        <v>42</v>
      </c>
      <c r="E44" s="3">
        <v>1</v>
      </c>
      <c r="F44" s="61">
        <v>6</v>
      </c>
      <c r="G44" s="39"/>
      <c r="H44" s="12"/>
      <c r="I44" s="12"/>
      <c r="J44" s="12">
        <f>ROUND($F44*G44, 2)</f>
        <v>0</v>
      </c>
      <c r="K44" s="12"/>
      <c r="L44" s="38"/>
      <c r="M44" s="8"/>
      <c r="N44" s="8"/>
      <c r="O44" s="8"/>
    </row>
    <row r="45" spans="1:15" outlineLevel="1" x14ac:dyDescent="0.45">
      <c r="A45" s="28" t="s">
        <v>91</v>
      </c>
      <c r="B45" s="1" t="s">
        <v>92</v>
      </c>
      <c r="C45" s="1"/>
      <c r="D45" s="2" t="s">
        <v>24</v>
      </c>
      <c r="E45" s="3">
        <v>1</v>
      </c>
      <c r="F45" s="61">
        <v>600</v>
      </c>
      <c r="G45" s="37">
        <f>IFERROR(ROUND(SUM(J46)/$F45, 2), 0)</f>
        <v>0</v>
      </c>
      <c r="H45" s="4"/>
      <c r="I45" s="12">
        <f>G45+H45</f>
        <v>0</v>
      </c>
      <c r="J45" s="12">
        <f>ROUND(G45*$F45, 2)</f>
        <v>0</v>
      </c>
      <c r="K45" s="12">
        <f>ROUND($F45*H45, 2)</f>
        <v>0</v>
      </c>
      <c r="L45" s="38">
        <f>J45+K45</f>
        <v>0</v>
      </c>
      <c r="M45" s="8"/>
      <c r="N45" s="8"/>
      <c r="O45" s="8"/>
    </row>
    <row r="46" spans="1:15" outlineLevel="1" x14ac:dyDescent="0.45">
      <c r="A46" s="28" t="s">
        <v>93</v>
      </c>
      <c r="B46" s="5" t="s">
        <v>94</v>
      </c>
      <c r="C46" s="1"/>
      <c r="D46" s="2" t="s">
        <v>24</v>
      </c>
      <c r="E46" s="3">
        <v>1</v>
      </c>
      <c r="F46" s="61">
        <v>600</v>
      </c>
      <c r="G46" s="39"/>
      <c r="H46" s="12"/>
      <c r="I46" s="12"/>
      <c r="J46" s="12">
        <f>ROUND($F46*G46, 2)</f>
        <v>0</v>
      </c>
      <c r="K46" s="12"/>
      <c r="L46" s="38"/>
      <c r="M46" s="8"/>
      <c r="N46" s="8"/>
      <c r="O46" s="8"/>
    </row>
    <row r="47" spans="1:15" ht="54" outlineLevel="1" x14ac:dyDescent="0.45">
      <c r="A47" s="28" t="s">
        <v>95</v>
      </c>
      <c r="B47" s="1" t="s">
        <v>96</v>
      </c>
      <c r="C47" s="1"/>
      <c r="D47" s="2" t="s">
        <v>42</v>
      </c>
      <c r="E47" s="3">
        <v>1</v>
      </c>
      <c r="F47" s="61">
        <v>12</v>
      </c>
      <c r="G47" s="37">
        <f>IFERROR(ROUND(SUM(J48)/$F47, 2), 0)</f>
        <v>0</v>
      </c>
      <c r="H47" s="4"/>
      <c r="I47" s="12">
        <f>G47+H47</f>
        <v>0</v>
      </c>
      <c r="J47" s="12">
        <f>ROUND(G47*$F47, 2)</f>
        <v>0</v>
      </c>
      <c r="K47" s="12">
        <f>ROUND($F47*H47, 2)</f>
        <v>0</v>
      </c>
      <c r="L47" s="38">
        <f>J47+K47</f>
        <v>0</v>
      </c>
      <c r="M47" s="8"/>
      <c r="N47" s="8"/>
      <c r="O47" s="8"/>
    </row>
    <row r="48" spans="1:15" ht="36" outlineLevel="1" x14ac:dyDescent="0.45">
      <c r="A48" s="28" t="s">
        <v>97</v>
      </c>
      <c r="B48" s="5" t="s">
        <v>98</v>
      </c>
      <c r="C48" s="1"/>
      <c r="D48" s="2" t="s">
        <v>42</v>
      </c>
      <c r="E48" s="3">
        <v>1</v>
      </c>
      <c r="F48" s="61">
        <v>12</v>
      </c>
      <c r="G48" s="39"/>
      <c r="H48" s="12"/>
      <c r="I48" s="12"/>
      <c r="J48" s="12">
        <f>ROUND($F48*G48, 2)</f>
        <v>0</v>
      </c>
      <c r="K48" s="12"/>
      <c r="L48" s="38"/>
      <c r="M48" s="8"/>
      <c r="N48" s="8"/>
      <c r="O48" s="8"/>
    </row>
    <row r="49" spans="1:15" outlineLevel="1" x14ac:dyDescent="0.45">
      <c r="A49" s="28" t="s">
        <v>99</v>
      </c>
      <c r="B49" s="1" t="s">
        <v>100</v>
      </c>
      <c r="C49" s="1" t="s">
        <v>101</v>
      </c>
      <c r="D49" s="2" t="s">
        <v>42</v>
      </c>
      <c r="E49" s="3">
        <v>1</v>
      </c>
      <c r="F49" s="61">
        <v>1</v>
      </c>
      <c r="G49" s="37">
        <f>IFERROR(ROUND(SUM(J50)/$F49, 2), 0)</f>
        <v>0</v>
      </c>
      <c r="H49" s="4"/>
      <c r="I49" s="12">
        <f>G49+H49</f>
        <v>0</v>
      </c>
      <c r="J49" s="12">
        <f>ROUND(G49*$F49, 2)</f>
        <v>0</v>
      </c>
      <c r="K49" s="12">
        <f>ROUND($F49*H49, 2)</f>
        <v>0</v>
      </c>
      <c r="L49" s="38">
        <f>J49+K49</f>
        <v>0</v>
      </c>
      <c r="M49" s="8"/>
      <c r="N49" s="8"/>
      <c r="O49" s="8"/>
    </row>
    <row r="50" spans="1:15" ht="36" outlineLevel="1" x14ac:dyDescent="0.45">
      <c r="A50" s="28" t="s">
        <v>102</v>
      </c>
      <c r="B50" s="5" t="s">
        <v>103</v>
      </c>
      <c r="C50" s="1"/>
      <c r="D50" s="2" t="s">
        <v>42</v>
      </c>
      <c r="E50" s="3">
        <v>1</v>
      </c>
      <c r="F50" s="61">
        <v>1</v>
      </c>
      <c r="G50" s="39"/>
      <c r="H50" s="12"/>
      <c r="I50" s="12"/>
      <c r="J50" s="12">
        <f>ROUND($F50*G50, 2)</f>
        <v>0</v>
      </c>
      <c r="K50" s="12"/>
      <c r="L50" s="38"/>
      <c r="M50" s="8"/>
      <c r="N50" s="8"/>
      <c r="O50" s="8"/>
    </row>
    <row r="51" spans="1:15" outlineLevel="1" x14ac:dyDescent="0.45">
      <c r="A51" s="28" t="s">
        <v>104</v>
      </c>
      <c r="B51" s="1" t="s">
        <v>105</v>
      </c>
      <c r="C51" s="1"/>
      <c r="D51" s="2" t="s">
        <v>42</v>
      </c>
      <c r="E51" s="3">
        <v>1</v>
      </c>
      <c r="F51" s="61">
        <v>1</v>
      </c>
      <c r="G51" s="37">
        <f>IFERROR(ROUND(SUM(J52)/$F51, 2), 0)</f>
        <v>0</v>
      </c>
      <c r="H51" s="4"/>
      <c r="I51" s="12">
        <f>G51+H51</f>
        <v>0</v>
      </c>
      <c r="J51" s="12">
        <f>ROUND(G51*$F51, 2)</f>
        <v>0</v>
      </c>
      <c r="K51" s="12">
        <f>ROUND($F51*H51, 2)</f>
        <v>0</v>
      </c>
      <c r="L51" s="38">
        <f>J51+K51</f>
        <v>0</v>
      </c>
      <c r="M51" s="8"/>
      <c r="N51" s="8"/>
      <c r="O51" s="8"/>
    </row>
    <row r="52" spans="1:15" ht="36" outlineLevel="1" x14ac:dyDescent="0.45">
      <c r="A52" s="28" t="s">
        <v>106</v>
      </c>
      <c r="B52" s="5" t="s">
        <v>107</v>
      </c>
      <c r="C52" s="1"/>
      <c r="D52" s="2" t="s">
        <v>42</v>
      </c>
      <c r="E52" s="3">
        <v>1</v>
      </c>
      <c r="F52" s="61">
        <v>1</v>
      </c>
      <c r="G52" s="39"/>
      <c r="H52" s="12"/>
      <c r="I52" s="12"/>
      <c r="J52" s="12">
        <f>ROUND($F52*G52, 2)</f>
        <v>0</v>
      </c>
      <c r="K52" s="12"/>
      <c r="L52" s="38"/>
      <c r="M52" s="8"/>
      <c r="N52" s="8"/>
      <c r="O52" s="8"/>
    </row>
    <row r="53" spans="1:15" ht="36" outlineLevel="1" x14ac:dyDescent="0.45">
      <c r="A53" s="28" t="s">
        <v>108</v>
      </c>
      <c r="B53" s="1" t="s">
        <v>109</v>
      </c>
      <c r="C53" s="1"/>
      <c r="D53" s="2" t="s">
        <v>110</v>
      </c>
      <c r="E53" s="3">
        <v>1</v>
      </c>
      <c r="F53" s="61">
        <v>1</v>
      </c>
      <c r="G53" s="37"/>
      <c r="H53" s="4"/>
      <c r="I53" s="12">
        <f>G53+H53</f>
        <v>0</v>
      </c>
      <c r="J53" s="12"/>
      <c r="K53" s="12">
        <f>ROUND($F53*H53, 2)</f>
        <v>0</v>
      </c>
      <c r="L53" s="38">
        <f>J53+K53</f>
        <v>0</v>
      </c>
      <c r="M53" s="8"/>
      <c r="N53" s="8"/>
      <c r="O53" s="8"/>
    </row>
    <row r="54" spans="1:15" x14ac:dyDescent="0.45">
      <c r="A54" s="53" t="s">
        <v>111</v>
      </c>
      <c r="B54" s="102" t="s">
        <v>112</v>
      </c>
      <c r="C54" s="103"/>
      <c r="D54" s="104"/>
      <c r="E54" s="105"/>
      <c r="F54" s="60"/>
      <c r="G54" s="54"/>
      <c r="H54" s="55"/>
      <c r="I54" s="55"/>
      <c r="J54" s="55">
        <f>SUM(J55,J57,J59,J61,J66,J68,J70,J72,J74,J75)</f>
        <v>0</v>
      </c>
      <c r="K54" s="55">
        <f>SUM(K55,K57,K59,K61,K66,K68,K70,K72,K74,K75)</f>
        <v>0</v>
      </c>
      <c r="L54" s="56">
        <f>SUM(L55,L57,L59,L61,L66,L68,L70,L72,L74,L75)</f>
        <v>0</v>
      </c>
      <c r="M54" s="8"/>
      <c r="N54" s="8"/>
      <c r="O54" s="8"/>
    </row>
    <row r="55" spans="1:15" outlineLevel="1" x14ac:dyDescent="0.45">
      <c r="A55" s="28" t="s">
        <v>113</v>
      </c>
      <c r="B55" s="1" t="s">
        <v>114</v>
      </c>
      <c r="C55" s="1"/>
      <c r="D55" s="2" t="s">
        <v>35</v>
      </c>
      <c r="E55" s="3">
        <v>1</v>
      </c>
      <c r="F55" s="61">
        <v>4.5</v>
      </c>
      <c r="G55" s="37">
        <f>IFERROR(ROUND(SUM(J56)/$F55, 2), 0)</f>
        <v>0</v>
      </c>
      <c r="H55" s="4"/>
      <c r="I55" s="12">
        <f>G55+H55</f>
        <v>0</v>
      </c>
      <c r="J55" s="12">
        <f>ROUND(G55*$F55, 2)</f>
        <v>0</v>
      </c>
      <c r="K55" s="12">
        <f>ROUND($F55*H55, 2)</f>
        <v>0</v>
      </c>
      <c r="L55" s="38">
        <f>J55+K55</f>
        <v>0</v>
      </c>
      <c r="M55" s="8"/>
      <c r="N55" s="8"/>
      <c r="O55" s="8"/>
    </row>
    <row r="56" spans="1:15" outlineLevel="1" x14ac:dyDescent="0.45">
      <c r="A56" s="28" t="s">
        <v>115</v>
      </c>
      <c r="B56" s="5" t="s">
        <v>39</v>
      </c>
      <c r="C56" s="1"/>
      <c r="D56" s="2" t="s">
        <v>35</v>
      </c>
      <c r="E56" s="3">
        <v>1.1000000000000001</v>
      </c>
      <c r="F56" s="61">
        <v>4.95</v>
      </c>
      <c r="G56" s="39"/>
      <c r="H56" s="12"/>
      <c r="I56" s="12"/>
      <c r="J56" s="12">
        <f>ROUND($F56*G56, 2)</f>
        <v>0</v>
      </c>
      <c r="K56" s="12"/>
      <c r="L56" s="38"/>
      <c r="M56" s="8"/>
      <c r="N56" s="8"/>
      <c r="O56" s="8"/>
    </row>
    <row r="57" spans="1:15" ht="198" outlineLevel="1" x14ac:dyDescent="0.45">
      <c r="A57" s="28" t="s">
        <v>116</v>
      </c>
      <c r="B57" s="1" t="s">
        <v>85</v>
      </c>
      <c r="C57" s="1" t="s">
        <v>117</v>
      </c>
      <c r="D57" s="2" t="s">
        <v>42</v>
      </c>
      <c r="E57" s="3">
        <v>1</v>
      </c>
      <c r="F57" s="61">
        <v>25</v>
      </c>
      <c r="G57" s="37">
        <f>IFERROR(ROUND(SUM(J58)/$F57, 2), 0)</f>
        <v>0</v>
      </c>
      <c r="H57" s="4"/>
      <c r="I57" s="12">
        <f>G57+H57</f>
        <v>0</v>
      </c>
      <c r="J57" s="12">
        <f>ROUND(G57*$F57, 2)</f>
        <v>0</v>
      </c>
      <c r="K57" s="12">
        <f>ROUND($F57*H57, 2)</f>
        <v>0</v>
      </c>
      <c r="L57" s="38">
        <f>J57+K57</f>
        <v>0</v>
      </c>
      <c r="M57" s="8"/>
      <c r="N57" s="8"/>
      <c r="O57" s="8"/>
    </row>
    <row r="58" spans="1:15" ht="36" outlineLevel="1" x14ac:dyDescent="0.45">
      <c r="A58" s="28" t="s">
        <v>118</v>
      </c>
      <c r="B58" s="5" t="s">
        <v>119</v>
      </c>
      <c r="C58" s="1"/>
      <c r="D58" s="2" t="s">
        <v>42</v>
      </c>
      <c r="E58" s="3">
        <v>1</v>
      </c>
      <c r="F58" s="61">
        <v>25</v>
      </c>
      <c r="G58" s="39"/>
      <c r="H58" s="12"/>
      <c r="I58" s="12"/>
      <c r="J58" s="12">
        <f>ROUND($F58*G58, 2)</f>
        <v>0</v>
      </c>
      <c r="K58" s="12"/>
      <c r="L58" s="38"/>
      <c r="M58" s="8"/>
      <c r="N58" s="8"/>
      <c r="O58" s="8"/>
    </row>
    <row r="59" spans="1:15" ht="36" outlineLevel="1" x14ac:dyDescent="0.45">
      <c r="A59" s="28" t="s">
        <v>120</v>
      </c>
      <c r="B59" s="1" t="s">
        <v>85</v>
      </c>
      <c r="C59" s="1"/>
      <c r="D59" s="2" t="s">
        <v>42</v>
      </c>
      <c r="E59" s="3">
        <v>1</v>
      </c>
      <c r="F59" s="61">
        <v>6</v>
      </c>
      <c r="G59" s="37">
        <f>IFERROR(ROUND(SUM(J60)/$F59, 2), 0)</f>
        <v>0</v>
      </c>
      <c r="H59" s="4"/>
      <c r="I59" s="12">
        <f>G59+H59</f>
        <v>0</v>
      </c>
      <c r="J59" s="12">
        <f>ROUND(G59*$F59, 2)</f>
        <v>0</v>
      </c>
      <c r="K59" s="12">
        <f>ROUND($F59*H59, 2)</f>
        <v>0</v>
      </c>
      <c r="L59" s="38">
        <f>J59+K59</f>
        <v>0</v>
      </c>
      <c r="M59" s="8"/>
      <c r="N59" s="8"/>
      <c r="O59" s="8"/>
    </row>
    <row r="60" spans="1:15" ht="36" outlineLevel="1" x14ac:dyDescent="0.45">
      <c r="A60" s="28" t="s">
        <v>121</v>
      </c>
      <c r="B60" s="5" t="s">
        <v>87</v>
      </c>
      <c r="C60" s="1"/>
      <c r="D60" s="2" t="s">
        <v>42</v>
      </c>
      <c r="E60" s="3">
        <v>1</v>
      </c>
      <c r="F60" s="61">
        <v>6</v>
      </c>
      <c r="G60" s="39"/>
      <c r="H60" s="12"/>
      <c r="I60" s="12"/>
      <c r="J60" s="12">
        <f>ROUND($F60*G60, 2)</f>
        <v>0</v>
      </c>
      <c r="K60" s="12"/>
      <c r="L60" s="38"/>
      <c r="M60" s="8"/>
      <c r="N60" s="8"/>
      <c r="O60" s="8"/>
    </row>
    <row r="61" spans="1:15" outlineLevel="1" x14ac:dyDescent="0.45">
      <c r="A61" s="28" t="s">
        <v>122</v>
      </c>
      <c r="B61" s="1" t="s">
        <v>92</v>
      </c>
      <c r="C61" s="1"/>
      <c r="D61" s="2" t="s">
        <v>24</v>
      </c>
      <c r="E61" s="3">
        <v>1</v>
      </c>
      <c r="F61" s="61">
        <v>2673</v>
      </c>
      <c r="G61" s="37">
        <f>IFERROR(ROUND(SUM(J62,J63,J64,J65)/$F61, 2), 0)</f>
        <v>0</v>
      </c>
      <c r="H61" s="4"/>
      <c r="I61" s="12">
        <f>G61+H61</f>
        <v>0</v>
      </c>
      <c r="J61" s="12">
        <f>ROUND(G61*$F61, 2)</f>
        <v>0</v>
      </c>
      <c r="K61" s="12">
        <f>ROUND($F61*H61, 2)</f>
        <v>0</v>
      </c>
      <c r="L61" s="38">
        <f>J61+K61</f>
        <v>0</v>
      </c>
      <c r="M61" s="8"/>
      <c r="N61" s="8"/>
      <c r="O61" s="8"/>
    </row>
    <row r="62" spans="1:15" ht="36" outlineLevel="1" x14ac:dyDescent="0.45">
      <c r="A62" s="28" t="s">
        <v>123</v>
      </c>
      <c r="B62" s="5" t="s">
        <v>124</v>
      </c>
      <c r="C62" s="1" t="s">
        <v>125</v>
      </c>
      <c r="D62" s="2" t="s">
        <v>24</v>
      </c>
      <c r="E62" s="3">
        <v>1</v>
      </c>
      <c r="F62" s="61">
        <v>93</v>
      </c>
      <c r="G62" s="39"/>
      <c r="H62" s="12"/>
      <c r="I62" s="12"/>
      <c r="J62" s="12">
        <f>ROUND($F62*G62, 2)</f>
        <v>0</v>
      </c>
      <c r="K62" s="12"/>
      <c r="L62" s="38"/>
      <c r="M62" s="8"/>
      <c r="N62" s="8"/>
      <c r="O62" s="8"/>
    </row>
    <row r="63" spans="1:15" ht="36" outlineLevel="1" x14ac:dyDescent="0.45">
      <c r="A63" s="28" t="s">
        <v>126</v>
      </c>
      <c r="B63" s="5" t="s">
        <v>127</v>
      </c>
      <c r="C63" s="1" t="s">
        <v>128</v>
      </c>
      <c r="D63" s="2" t="s">
        <v>24</v>
      </c>
      <c r="E63" s="3">
        <v>1</v>
      </c>
      <c r="F63" s="61">
        <v>1650</v>
      </c>
      <c r="G63" s="39"/>
      <c r="H63" s="12"/>
      <c r="I63" s="12"/>
      <c r="J63" s="12">
        <f>ROUND($F63*G63, 2)</f>
        <v>0</v>
      </c>
      <c r="K63" s="12"/>
      <c r="L63" s="38"/>
      <c r="M63" s="8"/>
      <c r="N63" s="8"/>
      <c r="O63" s="8"/>
    </row>
    <row r="64" spans="1:15" outlineLevel="1" x14ac:dyDescent="0.45">
      <c r="A64" s="28" t="s">
        <v>129</v>
      </c>
      <c r="B64" s="5" t="s">
        <v>130</v>
      </c>
      <c r="C64" s="1" t="s">
        <v>131</v>
      </c>
      <c r="D64" s="2" t="s">
        <v>24</v>
      </c>
      <c r="E64" s="3">
        <v>1</v>
      </c>
      <c r="F64" s="61">
        <v>850</v>
      </c>
      <c r="G64" s="39"/>
      <c r="H64" s="12"/>
      <c r="I64" s="12"/>
      <c r="J64" s="12">
        <f>ROUND($F64*G64, 2)</f>
        <v>0</v>
      </c>
      <c r="K64" s="12"/>
      <c r="L64" s="38"/>
      <c r="M64" s="8"/>
      <c r="N64" s="8"/>
      <c r="O64" s="8"/>
    </row>
    <row r="65" spans="1:15" outlineLevel="1" x14ac:dyDescent="0.45">
      <c r="A65" s="28" t="s">
        <v>132</v>
      </c>
      <c r="B65" s="5" t="s">
        <v>133</v>
      </c>
      <c r="C65" s="1" t="s">
        <v>134</v>
      </c>
      <c r="D65" s="2" t="s">
        <v>24</v>
      </c>
      <c r="E65" s="3">
        <v>1</v>
      </c>
      <c r="F65" s="61">
        <v>80</v>
      </c>
      <c r="G65" s="39"/>
      <c r="H65" s="12"/>
      <c r="I65" s="12"/>
      <c r="J65" s="12">
        <f>ROUND($F65*G65, 2)</f>
        <v>0</v>
      </c>
      <c r="K65" s="12"/>
      <c r="L65" s="38"/>
      <c r="M65" s="8"/>
      <c r="N65" s="8"/>
      <c r="O65" s="8"/>
    </row>
    <row r="66" spans="1:15" ht="54" outlineLevel="1" x14ac:dyDescent="0.45">
      <c r="A66" s="28" t="s">
        <v>135</v>
      </c>
      <c r="B66" s="1" t="s">
        <v>136</v>
      </c>
      <c r="C66" s="1"/>
      <c r="D66" s="2" t="s">
        <v>42</v>
      </c>
      <c r="E66" s="3">
        <v>1</v>
      </c>
      <c r="F66" s="61">
        <v>22</v>
      </c>
      <c r="G66" s="37">
        <f>IFERROR(ROUND(SUM(J67)/$F66, 2), 0)</f>
        <v>0</v>
      </c>
      <c r="H66" s="4"/>
      <c r="I66" s="12">
        <f>G66+H66</f>
        <v>0</v>
      </c>
      <c r="J66" s="12">
        <f>ROUND(G66*$F66, 2)</f>
        <v>0</v>
      </c>
      <c r="K66" s="12">
        <f>ROUND($F66*H66, 2)</f>
        <v>0</v>
      </c>
      <c r="L66" s="38">
        <f>J66+K66</f>
        <v>0</v>
      </c>
      <c r="M66" s="8"/>
      <c r="N66" s="8"/>
      <c r="O66" s="8"/>
    </row>
    <row r="67" spans="1:15" outlineLevel="1" x14ac:dyDescent="0.45">
      <c r="A67" s="28" t="s">
        <v>137</v>
      </c>
      <c r="B67" s="5" t="s">
        <v>138</v>
      </c>
      <c r="C67" s="1"/>
      <c r="D67" s="2" t="s">
        <v>42</v>
      </c>
      <c r="E67" s="3">
        <v>1</v>
      </c>
      <c r="F67" s="61">
        <v>22</v>
      </c>
      <c r="G67" s="39"/>
      <c r="H67" s="12"/>
      <c r="I67" s="12"/>
      <c r="J67" s="12">
        <f>ROUND($F67*G67, 2)</f>
        <v>0</v>
      </c>
      <c r="K67" s="12"/>
      <c r="L67" s="38"/>
      <c r="M67" s="8"/>
      <c r="N67" s="8"/>
      <c r="O67" s="8"/>
    </row>
    <row r="68" spans="1:15" ht="54" outlineLevel="1" x14ac:dyDescent="0.45">
      <c r="A68" s="28" t="s">
        <v>139</v>
      </c>
      <c r="B68" s="1" t="s">
        <v>136</v>
      </c>
      <c r="C68" s="1" t="s">
        <v>140</v>
      </c>
      <c r="D68" s="2" t="s">
        <v>42</v>
      </c>
      <c r="E68" s="3">
        <v>1</v>
      </c>
      <c r="F68" s="61">
        <v>20</v>
      </c>
      <c r="G68" s="37">
        <f>IFERROR(ROUND(SUM(J69)/$F68, 2), 0)</f>
        <v>0</v>
      </c>
      <c r="H68" s="4"/>
      <c r="I68" s="12">
        <f>G68+H68</f>
        <v>0</v>
      </c>
      <c r="J68" s="12">
        <f>ROUND(G68*$F68, 2)</f>
        <v>0</v>
      </c>
      <c r="K68" s="12">
        <f>ROUND($F68*H68, 2)</f>
        <v>0</v>
      </c>
      <c r="L68" s="38">
        <f>J68+K68</f>
        <v>0</v>
      </c>
      <c r="M68" s="8"/>
      <c r="N68" s="8"/>
      <c r="O68" s="8"/>
    </row>
    <row r="69" spans="1:15" ht="36" outlineLevel="1" x14ac:dyDescent="0.45">
      <c r="A69" s="28" t="s">
        <v>141</v>
      </c>
      <c r="B69" s="5" t="s">
        <v>142</v>
      </c>
      <c r="C69" s="1" t="s">
        <v>140</v>
      </c>
      <c r="D69" s="2" t="s">
        <v>42</v>
      </c>
      <c r="E69" s="3">
        <v>1</v>
      </c>
      <c r="F69" s="61">
        <v>20</v>
      </c>
      <c r="G69" s="39"/>
      <c r="H69" s="12"/>
      <c r="I69" s="12"/>
      <c r="J69" s="12">
        <f>ROUND($F69*G69, 2)</f>
        <v>0</v>
      </c>
      <c r="K69" s="12"/>
      <c r="L69" s="38"/>
      <c r="M69" s="8"/>
      <c r="N69" s="8"/>
      <c r="O69" s="8"/>
    </row>
    <row r="70" spans="1:15" ht="54" outlineLevel="1" x14ac:dyDescent="0.45">
      <c r="A70" s="28" t="s">
        <v>143</v>
      </c>
      <c r="B70" s="1" t="s">
        <v>144</v>
      </c>
      <c r="C70" s="1" t="s">
        <v>145</v>
      </c>
      <c r="D70" s="2" t="s">
        <v>42</v>
      </c>
      <c r="E70" s="3">
        <v>1</v>
      </c>
      <c r="F70" s="61">
        <v>2</v>
      </c>
      <c r="G70" s="37">
        <f>IFERROR(ROUND(SUM(J71)/$F70, 2), 0)</f>
        <v>0</v>
      </c>
      <c r="H70" s="4"/>
      <c r="I70" s="12">
        <f>G70+H70</f>
        <v>0</v>
      </c>
      <c r="J70" s="12">
        <f>ROUND(G70*$F70, 2)</f>
        <v>0</v>
      </c>
      <c r="K70" s="12">
        <f>ROUND($F70*H70, 2)</f>
        <v>0</v>
      </c>
      <c r="L70" s="38">
        <f>J70+K70</f>
        <v>0</v>
      </c>
      <c r="M70" s="8"/>
      <c r="N70" s="8"/>
      <c r="O70" s="8"/>
    </row>
    <row r="71" spans="1:15" ht="36" outlineLevel="1" x14ac:dyDescent="0.45">
      <c r="A71" s="28" t="s">
        <v>146</v>
      </c>
      <c r="B71" s="5" t="s">
        <v>147</v>
      </c>
      <c r="C71" s="1" t="s">
        <v>145</v>
      </c>
      <c r="D71" s="2" t="s">
        <v>42</v>
      </c>
      <c r="E71" s="3">
        <v>1</v>
      </c>
      <c r="F71" s="61">
        <v>2</v>
      </c>
      <c r="G71" s="39"/>
      <c r="H71" s="12"/>
      <c r="I71" s="12"/>
      <c r="J71" s="12">
        <f>ROUND($F71*G71, 2)</f>
        <v>0</v>
      </c>
      <c r="K71" s="12"/>
      <c r="L71" s="38"/>
      <c r="M71" s="8"/>
      <c r="N71" s="8"/>
      <c r="O71" s="8"/>
    </row>
    <row r="72" spans="1:15" outlineLevel="1" x14ac:dyDescent="0.45">
      <c r="A72" s="28" t="s">
        <v>148</v>
      </c>
      <c r="B72" s="1" t="s">
        <v>149</v>
      </c>
      <c r="C72" s="1"/>
      <c r="D72" s="2" t="s">
        <v>42</v>
      </c>
      <c r="E72" s="3">
        <v>1</v>
      </c>
      <c r="F72" s="61">
        <v>5</v>
      </c>
      <c r="G72" s="37">
        <f>IFERROR(ROUND(SUM(J73)/$F72, 2), 0)</f>
        <v>0</v>
      </c>
      <c r="H72" s="4"/>
      <c r="I72" s="12">
        <f>G72+H72</f>
        <v>0</v>
      </c>
      <c r="J72" s="12">
        <f>ROUND(G72*$F72, 2)</f>
        <v>0</v>
      </c>
      <c r="K72" s="12">
        <f>ROUND($F72*H72, 2)</f>
        <v>0</v>
      </c>
      <c r="L72" s="38">
        <f>J72+K72</f>
        <v>0</v>
      </c>
      <c r="M72" s="8"/>
      <c r="N72" s="8"/>
      <c r="O72" s="8"/>
    </row>
    <row r="73" spans="1:15" ht="126" outlineLevel="1" x14ac:dyDescent="0.45">
      <c r="A73" s="28" t="s">
        <v>150</v>
      </c>
      <c r="B73" s="5" t="s">
        <v>151</v>
      </c>
      <c r="C73" s="1" t="s">
        <v>152</v>
      </c>
      <c r="D73" s="2" t="s">
        <v>42</v>
      </c>
      <c r="E73" s="3">
        <v>1</v>
      </c>
      <c r="F73" s="61">
        <v>44</v>
      </c>
      <c r="G73" s="39"/>
      <c r="H73" s="12"/>
      <c r="I73" s="12"/>
      <c r="J73" s="12">
        <f>ROUND($F73*G73, 2)</f>
        <v>0</v>
      </c>
      <c r="K73" s="12"/>
      <c r="L73" s="38"/>
      <c r="M73" s="8"/>
      <c r="N73" s="8"/>
      <c r="O73" s="8"/>
    </row>
    <row r="74" spans="1:15" ht="36" outlineLevel="1" x14ac:dyDescent="0.45">
      <c r="A74" s="28" t="s">
        <v>153</v>
      </c>
      <c r="B74" s="1" t="s">
        <v>154</v>
      </c>
      <c r="C74" s="1"/>
      <c r="D74" s="2" t="s">
        <v>110</v>
      </c>
      <c r="E74" s="3">
        <v>1</v>
      </c>
      <c r="F74" s="61">
        <v>1</v>
      </c>
      <c r="G74" s="37"/>
      <c r="H74" s="4"/>
      <c r="I74" s="12">
        <f>G74+H74</f>
        <v>0</v>
      </c>
      <c r="J74" s="12"/>
      <c r="K74" s="12">
        <f>ROUND($F74*H74, 2)</f>
        <v>0</v>
      </c>
      <c r="L74" s="38">
        <f>J74+K74</f>
        <v>0</v>
      </c>
      <c r="M74" s="8"/>
      <c r="N74" s="8"/>
      <c r="O74" s="8"/>
    </row>
    <row r="75" spans="1:15" ht="36" outlineLevel="1" x14ac:dyDescent="0.45">
      <c r="A75" s="28" t="s">
        <v>155</v>
      </c>
      <c r="B75" s="1" t="s">
        <v>156</v>
      </c>
      <c r="C75" s="1" t="s">
        <v>157</v>
      </c>
      <c r="D75" s="2" t="s">
        <v>29</v>
      </c>
      <c r="E75" s="3">
        <v>1</v>
      </c>
      <c r="F75" s="61">
        <v>20.75</v>
      </c>
      <c r="G75" s="37">
        <f>IFERROR(ROUND(SUM(J76)/$F75, 2), 0)</f>
        <v>0</v>
      </c>
      <c r="H75" s="4"/>
      <c r="I75" s="12">
        <f>G75+H75</f>
        <v>0</v>
      </c>
      <c r="J75" s="12">
        <f>ROUND(G75*$F75, 2)</f>
        <v>0</v>
      </c>
      <c r="K75" s="12">
        <f>ROUND($F75*H75, 2)</f>
        <v>0</v>
      </c>
      <c r="L75" s="38">
        <f>J75+K75</f>
        <v>0</v>
      </c>
      <c r="M75" s="8"/>
      <c r="N75" s="8"/>
      <c r="O75" s="8"/>
    </row>
    <row r="76" spans="1:15" ht="36" outlineLevel="1" x14ac:dyDescent="0.45">
      <c r="A76" s="28" t="s">
        <v>158</v>
      </c>
      <c r="B76" s="5" t="s">
        <v>159</v>
      </c>
      <c r="C76" s="1" t="s">
        <v>157</v>
      </c>
      <c r="D76" s="2" t="s">
        <v>160</v>
      </c>
      <c r="E76" s="3">
        <v>1</v>
      </c>
      <c r="F76" s="61">
        <v>16.600000000000001</v>
      </c>
      <c r="G76" s="39"/>
      <c r="H76" s="12"/>
      <c r="I76" s="12"/>
      <c r="J76" s="12">
        <f>ROUND($F76*G76, 2)</f>
        <v>0</v>
      </c>
      <c r="K76" s="12"/>
      <c r="L76" s="38"/>
      <c r="M76" s="8"/>
      <c r="N76" s="8"/>
      <c r="O76" s="8"/>
    </row>
    <row r="77" spans="1:15" x14ac:dyDescent="0.45">
      <c r="A77" s="90" t="s">
        <v>161</v>
      </c>
      <c r="B77" s="91"/>
      <c r="C77" s="91"/>
      <c r="D77" s="92"/>
      <c r="E77" s="93"/>
      <c r="F77" s="62"/>
      <c r="G77" s="40"/>
      <c r="H77" s="11"/>
      <c r="I77" s="11"/>
      <c r="J77" s="11">
        <f>J78</f>
        <v>0</v>
      </c>
      <c r="K77" s="11">
        <f>K78</f>
        <v>0</v>
      </c>
      <c r="L77" s="41">
        <f>J77+K77</f>
        <v>0</v>
      </c>
      <c r="M77" s="8"/>
      <c r="N77" s="8"/>
      <c r="O77" s="8"/>
    </row>
    <row r="78" spans="1:15" x14ac:dyDescent="0.45">
      <c r="A78" s="49" t="s">
        <v>162</v>
      </c>
      <c r="B78" s="98" t="s">
        <v>163</v>
      </c>
      <c r="C78" s="99"/>
      <c r="D78" s="100"/>
      <c r="E78" s="101"/>
      <c r="F78" s="59"/>
      <c r="G78" s="50"/>
      <c r="H78" s="51"/>
      <c r="I78" s="51"/>
      <c r="J78" s="51">
        <f>J79</f>
        <v>0</v>
      </c>
      <c r="K78" s="51">
        <f>K79</f>
        <v>0</v>
      </c>
      <c r="L78" s="52">
        <f>J78+K78</f>
        <v>0</v>
      </c>
      <c r="M78" s="8"/>
      <c r="N78" s="8"/>
      <c r="O78" s="8"/>
    </row>
    <row r="79" spans="1:15" x14ac:dyDescent="0.45">
      <c r="A79" s="53" t="s">
        <v>164</v>
      </c>
      <c r="B79" s="102" t="s">
        <v>165</v>
      </c>
      <c r="C79" s="103"/>
      <c r="D79" s="104"/>
      <c r="E79" s="105"/>
      <c r="F79" s="60"/>
      <c r="G79" s="54"/>
      <c r="H79" s="55"/>
      <c r="I79" s="55"/>
      <c r="J79" s="55">
        <f>SUM(J80,J81,J82,J83,J84,J85,J86,J87,J88)</f>
        <v>0</v>
      </c>
      <c r="K79" s="55">
        <f>SUM(K80,K81,K82,K83,K84,K85,K86,K87,K88)</f>
        <v>0</v>
      </c>
      <c r="L79" s="56">
        <f>SUM(L80,L81,L82,L83,L84,L85,L86,L87,L88)</f>
        <v>0</v>
      </c>
      <c r="M79" s="8"/>
      <c r="N79" s="8"/>
      <c r="O79" s="8"/>
    </row>
    <row r="80" spans="1:15" ht="36" outlineLevel="1" x14ac:dyDescent="0.45">
      <c r="A80" s="28" t="s">
        <v>166</v>
      </c>
      <c r="B80" s="1" t="s">
        <v>167</v>
      </c>
      <c r="C80" s="1"/>
      <c r="D80" s="2" t="s">
        <v>168</v>
      </c>
      <c r="E80" s="3">
        <v>1</v>
      </c>
      <c r="F80" s="61">
        <v>36</v>
      </c>
      <c r="G80" s="37"/>
      <c r="H80" s="4"/>
      <c r="I80" s="12">
        <f t="shared" ref="I80:I88" si="0">G80+H80</f>
        <v>0</v>
      </c>
      <c r="J80" s="12"/>
      <c r="K80" s="12">
        <f t="shared" ref="K80:K88" si="1">ROUND($F80*H80, 2)</f>
        <v>0</v>
      </c>
      <c r="L80" s="38">
        <f t="shared" ref="L80:L89" si="2">J80+K80</f>
        <v>0</v>
      </c>
      <c r="M80" s="8"/>
      <c r="N80" s="8"/>
      <c r="O80" s="8"/>
    </row>
    <row r="81" spans="1:15" ht="36" outlineLevel="1" x14ac:dyDescent="0.45">
      <c r="A81" s="28" t="s">
        <v>169</v>
      </c>
      <c r="B81" s="1" t="s">
        <v>170</v>
      </c>
      <c r="C81" s="1"/>
      <c r="D81" s="2" t="s">
        <v>168</v>
      </c>
      <c r="E81" s="3">
        <v>1</v>
      </c>
      <c r="F81" s="61">
        <v>21</v>
      </c>
      <c r="G81" s="37"/>
      <c r="H81" s="4"/>
      <c r="I81" s="12">
        <f t="shared" si="0"/>
        <v>0</v>
      </c>
      <c r="J81" s="12"/>
      <c r="K81" s="12">
        <f t="shared" si="1"/>
        <v>0</v>
      </c>
      <c r="L81" s="38">
        <f t="shared" si="2"/>
        <v>0</v>
      </c>
      <c r="M81" s="8"/>
      <c r="N81" s="8"/>
      <c r="O81" s="8"/>
    </row>
    <row r="82" spans="1:15" ht="36" outlineLevel="1" x14ac:dyDescent="0.45">
      <c r="A82" s="28" t="s">
        <v>171</v>
      </c>
      <c r="B82" s="1" t="s">
        <v>172</v>
      </c>
      <c r="C82" s="1"/>
      <c r="D82" s="2" t="s">
        <v>168</v>
      </c>
      <c r="E82" s="3">
        <v>1</v>
      </c>
      <c r="F82" s="61">
        <v>15</v>
      </c>
      <c r="G82" s="37"/>
      <c r="H82" s="4"/>
      <c r="I82" s="12">
        <f t="shared" si="0"/>
        <v>0</v>
      </c>
      <c r="J82" s="12"/>
      <c r="K82" s="12">
        <f t="shared" si="1"/>
        <v>0</v>
      </c>
      <c r="L82" s="38">
        <f t="shared" si="2"/>
        <v>0</v>
      </c>
      <c r="M82" s="8"/>
      <c r="N82" s="8"/>
      <c r="O82" s="8"/>
    </row>
    <row r="83" spans="1:15" ht="54" outlineLevel="1" x14ac:dyDescent="0.45">
      <c r="A83" s="28" t="s">
        <v>173</v>
      </c>
      <c r="B83" s="1" t="s">
        <v>174</v>
      </c>
      <c r="C83" s="1"/>
      <c r="D83" s="2" t="s">
        <v>168</v>
      </c>
      <c r="E83" s="3">
        <v>1</v>
      </c>
      <c r="F83" s="61">
        <v>36</v>
      </c>
      <c r="G83" s="37"/>
      <c r="H83" s="4"/>
      <c r="I83" s="12">
        <f t="shared" si="0"/>
        <v>0</v>
      </c>
      <c r="J83" s="12"/>
      <c r="K83" s="12">
        <f t="shared" si="1"/>
        <v>0</v>
      </c>
      <c r="L83" s="38">
        <f t="shared" si="2"/>
        <v>0</v>
      </c>
      <c r="M83" s="8"/>
      <c r="N83" s="8"/>
      <c r="O83" s="8"/>
    </row>
    <row r="84" spans="1:15" ht="36" outlineLevel="1" x14ac:dyDescent="0.45">
      <c r="A84" s="28" t="s">
        <v>175</v>
      </c>
      <c r="B84" s="1" t="s">
        <v>176</v>
      </c>
      <c r="C84" s="1"/>
      <c r="D84" s="2" t="s">
        <v>168</v>
      </c>
      <c r="E84" s="3">
        <v>1</v>
      </c>
      <c r="F84" s="61">
        <v>36</v>
      </c>
      <c r="G84" s="37"/>
      <c r="H84" s="4"/>
      <c r="I84" s="12">
        <f t="shared" si="0"/>
        <v>0</v>
      </c>
      <c r="J84" s="12"/>
      <c r="K84" s="12">
        <f t="shared" si="1"/>
        <v>0</v>
      </c>
      <c r="L84" s="38">
        <f t="shared" si="2"/>
        <v>0</v>
      </c>
      <c r="M84" s="8"/>
      <c r="N84" s="8"/>
      <c r="O84" s="8"/>
    </row>
    <row r="85" spans="1:15" ht="54" outlineLevel="1" x14ac:dyDescent="0.45">
      <c r="A85" s="28" t="s">
        <v>177</v>
      </c>
      <c r="B85" s="1" t="s">
        <v>178</v>
      </c>
      <c r="C85" s="1"/>
      <c r="D85" s="2" t="s">
        <v>168</v>
      </c>
      <c r="E85" s="3">
        <v>1</v>
      </c>
      <c r="F85" s="61">
        <v>36</v>
      </c>
      <c r="G85" s="37"/>
      <c r="H85" s="4"/>
      <c r="I85" s="12">
        <f t="shared" si="0"/>
        <v>0</v>
      </c>
      <c r="J85" s="12"/>
      <c r="K85" s="12">
        <f t="shared" si="1"/>
        <v>0</v>
      </c>
      <c r="L85" s="38">
        <f t="shared" si="2"/>
        <v>0</v>
      </c>
      <c r="M85" s="8"/>
      <c r="N85" s="8"/>
      <c r="O85" s="8"/>
    </row>
    <row r="86" spans="1:15" ht="36" outlineLevel="1" x14ac:dyDescent="0.45">
      <c r="A86" s="28" t="s">
        <v>179</v>
      </c>
      <c r="B86" s="1" t="s">
        <v>180</v>
      </c>
      <c r="C86" s="1"/>
      <c r="D86" s="2" t="s">
        <v>168</v>
      </c>
      <c r="E86" s="3">
        <v>1</v>
      </c>
      <c r="F86" s="61">
        <v>36</v>
      </c>
      <c r="G86" s="37"/>
      <c r="H86" s="4"/>
      <c r="I86" s="12">
        <f t="shared" si="0"/>
        <v>0</v>
      </c>
      <c r="J86" s="12"/>
      <c r="K86" s="12">
        <f t="shared" si="1"/>
        <v>0</v>
      </c>
      <c r="L86" s="38">
        <f t="shared" si="2"/>
        <v>0</v>
      </c>
      <c r="M86" s="8"/>
      <c r="N86" s="8"/>
      <c r="O86" s="8"/>
    </row>
    <row r="87" spans="1:15" ht="36" outlineLevel="1" x14ac:dyDescent="0.45">
      <c r="A87" s="28" t="s">
        <v>181</v>
      </c>
      <c r="B87" s="1" t="s">
        <v>182</v>
      </c>
      <c r="C87" s="1" t="s">
        <v>183</v>
      </c>
      <c r="D87" s="2" t="s">
        <v>35</v>
      </c>
      <c r="E87" s="3">
        <v>1</v>
      </c>
      <c r="F87" s="61">
        <v>2349</v>
      </c>
      <c r="G87" s="37"/>
      <c r="H87" s="4"/>
      <c r="I87" s="12">
        <f t="shared" si="0"/>
        <v>0</v>
      </c>
      <c r="J87" s="12"/>
      <c r="K87" s="12">
        <f t="shared" si="1"/>
        <v>0</v>
      </c>
      <c r="L87" s="38">
        <f t="shared" si="2"/>
        <v>0</v>
      </c>
      <c r="M87" s="8"/>
      <c r="N87" s="8"/>
      <c r="O87" s="8"/>
    </row>
    <row r="88" spans="1:15" outlineLevel="1" x14ac:dyDescent="0.45">
      <c r="A88" s="28" t="s">
        <v>184</v>
      </c>
      <c r="B88" s="1" t="s">
        <v>185</v>
      </c>
      <c r="C88" s="1"/>
      <c r="D88" s="2" t="s">
        <v>168</v>
      </c>
      <c r="E88" s="3">
        <v>1</v>
      </c>
      <c r="F88" s="61">
        <v>36</v>
      </c>
      <c r="G88" s="37"/>
      <c r="H88" s="4"/>
      <c r="I88" s="12">
        <f t="shared" si="0"/>
        <v>0</v>
      </c>
      <c r="J88" s="12"/>
      <c r="K88" s="12">
        <f t="shared" si="1"/>
        <v>0</v>
      </c>
      <c r="L88" s="38">
        <f t="shared" si="2"/>
        <v>0</v>
      </c>
      <c r="M88" s="8"/>
      <c r="N88" s="8"/>
      <c r="O88" s="8"/>
    </row>
    <row r="89" spans="1:15" ht="19" thickBot="1" x14ac:dyDescent="0.5">
      <c r="A89" s="29"/>
      <c r="B89" s="30" t="s">
        <v>186</v>
      </c>
      <c r="C89" s="31"/>
      <c r="D89" s="32"/>
      <c r="E89" s="33"/>
      <c r="F89" s="63"/>
      <c r="G89" s="42"/>
      <c r="H89" s="43"/>
      <c r="I89" s="43"/>
      <c r="J89" s="43">
        <f>SUM(J8,J77)</f>
        <v>0</v>
      </c>
      <c r="K89" s="43">
        <f>SUM(K8,K77)</f>
        <v>0</v>
      </c>
      <c r="L89" s="44">
        <f t="shared" si="2"/>
        <v>0</v>
      </c>
      <c r="M89" s="8"/>
      <c r="N89" s="8"/>
      <c r="O89" s="8"/>
    </row>
    <row r="90" spans="1:15" s="9" customFormat="1" ht="18" customHeight="1" thickBot="1" x14ac:dyDescent="0.45">
      <c r="A90" s="112" t="s">
        <v>187</v>
      </c>
      <c r="B90" s="113"/>
      <c r="C90" s="113"/>
      <c r="D90" s="113"/>
      <c r="E90" s="113"/>
      <c r="F90" s="114"/>
      <c r="G90" s="112"/>
      <c r="H90" s="113"/>
      <c r="I90" s="113"/>
      <c r="J90" s="113"/>
      <c r="K90" s="113"/>
      <c r="L90" s="114"/>
      <c r="M90" s="8"/>
      <c r="N90" s="8"/>
      <c r="O90" s="8"/>
    </row>
    <row r="91" spans="1:15" s="9" customFormat="1" ht="18" x14ac:dyDescent="0.4">
      <c r="A91" s="45" t="s">
        <v>188</v>
      </c>
      <c r="B91" s="46" t="s">
        <v>189</v>
      </c>
      <c r="C91" s="115" t="s">
        <v>190</v>
      </c>
      <c r="D91" s="116"/>
      <c r="E91" s="116"/>
      <c r="F91" s="117"/>
      <c r="G91" s="109"/>
      <c r="H91" s="110"/>
      <c r="I91" s="110"/>
      <c r="J91" s="110"/>
      <c r="K91" s="110"/>
      <c r="L91" s="111"/>
      <c r="M91" s="8"/>
      <c r="N91" s="8"/>
      <c r="O91" s="8"/>
    </row>
    <row r="92" spans="1:15" s="9" customFormat="1" ht="18" x14ac:dyDescent="0.4">
      <c r="A92" s="47" t="s">
        <v>191</v>
      </c>
      <c r="B92" s="13" t="s">
        <v>192</v>
      </c>
      <c r="C92" s="68" t="s">
        <v>193</v>
      </c>
      <c r="D92" s="69"/>
      <c r="E92" s="69"/>
      <c r="F92" s="70"/>
      <c r="G92" s="106"/>
      <c r="H92" s="107"/>
      <c r="I92" s="107"/>
      <c r="J92" s="107"/>
      <c r="K92" s="107"/>
      <c r="L92" s="108"/>
      <c r="M92" s="8"/>
      <c r="N92" s="8"/>
      <c r="O92" s="8"/>
    </row>
    <row r="93" spans="1:15" ht="36" x14ac:dyDescent="0.45">
      <c r="A93" s="47" t="s">
        <v>194</v>
      </c>
      <c r="B93" s="13" t="s">
        <v>233</v>
      </c>
      <c r="C93" s="68" t="s">
        <v>207</v>
      </c>
      <c r="D93" s="69"/>
      <c r="E93" s="69"/>
      <c r="F93" s="70"/>
      <c r="G93" s="106"/>
      <c r="H93" s="107"/>
      <c r="I93" s="107"/>
      <c r="J93" s="107"/>
      <c r="K93" s="107"/>
      <c r="L93" s="108"/>
      <c r="M93" s="8"/>
      <c r="N93" s="8"/>
      <c r="O93" s="8"/>
    </row>
    <row r="94" spans="1:15" x14ac:dyDescent="0.45">
      <c r="A94" s="47" t="s">
        <v>195</v>
      </c>
      <c r="B94" s="13" t="s">
        <v>196</v>
      </c>
      <c r="C94" s="68" t="s">
        <v>197</v>
      </c>
      <c r="D94" s="69"/>
      <c r="E94" s="69"/>
      <c r="F94" s="70"/>
      <c r="G94" s="106"/>
      <c r="H94" s="107"/>
      <c r="I94" s="107"/>
      <c r="J94" s="107"/>
      <c r="K94" s="107"/>
      <c r="L94" s="108"/>
      <c r="M94" s="8"/>
      <c r="N94" s="8"/>
      <c r="O94" s="8"/>
    </row>
    <row r="95" spans="1:15" ht="36" x14ac:dyDescent="0.45">
      <c r="A95" s="47" t="s">
        <v>198</v>
      </c>
      <c r="B95" s="13" t="s">
        <v>200</v>
      </c>
      <c r="C95" s="68" t="s">
        <v>201</v>
      </c>
      <c r="D95" s="69"/>
      <c r="E95" s="69"/>
      <c r="F95" s="70"/>
      <c r="G95" s="106"/>
      <c r="H95" s="107"/>
      <c r="I95" s="107"/>
      <c r="J95" s="107"/>
      <c r="K95" s="107"/>
      <c r="L95" s="108"/>
      <c r="M95" s="8"/>
      <c r="N95" s="8"/>
      <c r="O95" s="8"/>
    </row>
    <row r="96" spans="1:15" ht="36" x14ac:dyDescent="0.45">
      <c r="A96" s="47" t="s">
        <v>199</v>
      </c>
      <c r="B96" s="13" t="s">
        <v>203</v>
      </c>
      <c r="C96" s="68" t="s">
        <v>204</v>
      </c>
      <c r="D96" s="69"/>
      <c r="E96" s="69"/>
      <c r="F96" s="70"/>
      <c r="G96" s="106"/>
      <c r="H96" s="107"/>
      <c r="I96" s="107"/>
      <c r="J96" s="107"/>
      <c r="K96" s="107"/>
      <c r="L96" s="108"/>
      <c r="M96" s="8"/>
      <c r="N96" s="8"/>
      <c r="O96" s="8"/>
    </row>
    <row r="97" spans="1:15" ht="36" x14ac:dyDescent="0.45">
      <c r="A97" s="47" t="s">
        <v>202</v>
      </c>
      <c r="B97" s="13" t="s">
        <v>206</v>
      </c>
      <c r="C97" s="68" t="s">
        <v>207</v>
      </c>
      <c r="D97" s="69"/>
      <c r="E97" s="69"/>
      <c r="F97" s="70"/>
      <c r="G97" s="106"/>
      <c r="H97" s="107"/>
      <c r="I97" s="107"/>
      <c r="J97" s="107"/>
      <c r="K97" s="107"/>
      <c r="L97" s="108"/>
      <c r="M97" s="8"/>
      <c r="N97" s="8"/>
      <c r="O97" s="8"/>
    </row>
    <row r="98" spans="1:15" x14ac:dyDescent="0.45">
      <c r="A98" s="47" t="s">
        <v>205</v>
      </c>
      <c r="B98" s="13" t="s">
        <v>209</v>
      </c>
      <c r="C98" s="68" t="s">
        <v>210</v>
      </c>
      <c r="D98" s="69"/>
      <c r="E98" s="69"/>
      <c r="F98" s="70"/>
      <c r="G98" s="106"/>
      <c r="H98" s="107"/>
      <c r="I98" s="107"/>
      <c r="J98" s="107"/>
      <c r="K98" s="107"/>
      <c r="L98" s="108"/>
      <c r="M98" s="8"/>
      <c r="N98" s="8"/>
      <c r="O98" s="8"/>
    </row>
    <row r="99" spans="1:15" ht="36" x14ac:dyDescent="0.45">
      <c r="A99" s="47" t="s">
        <v>208</v>
      </c>
      <c r="B99" s="13" t="s">
        <v>212</v>
      </c>
      <c r="C99" s="68" t="s">
        <v>213</v>
      </c>
      <c r="D99" s="69"/>
      <c r="E99" s="69"/>
      <c r="F99" s="70"/>
      <c r="G99" s="106"/>
      <c r="H99" s="107"/>
      <c r="I99" s="107"/>
      <c r="J99" s="107"/>
      <c r="K99" s="107"/>
      <c r="L99" s="108"/>
      <c r="M99" s="8"/>
      <c r="N99" s="8"/>
      <c r="O99" s="8"/>
    </row>
    <row r="100" spans="1:15" ht="54" x14ac:dyDescent="0.45">
      <c r="A100" s="47" t="s">
        <v>211</v>
      </c>
      <c r="B100" s="13" t="s">
        <v>215</v>
      </c>
      <c r="C100" s="68" t="s">
        <v>216</v>
      </c>
      <c r="D100" s="69"/>
      <c r="E100" s="69"/>
      <c r="F100" s="70"/>
      <c r="G100" s="106"/>
      <c r="H100" s="107"/>
      <c r="I100" s="107"/>
      <c r="J100" s="107"/>
      <c r="K100" s="107"/>
      <c r="L100" s="108"/>
      <c r="M100" s="8"/>
      <c r="N100" s="8"/>
      <c r="O100" s="8"/>
    </row>
    <row r="101" spans="1:15" ht="36" x14ac:dyDescent="0.45">
      <c r="A101" s="47" t="s">
        <v>214</v>
      </c>
      <c r="B101" s="13" t="s">
        <v>218</v>
      </c>
      <c r="C101" s="68" t="s">
        <v>219</v>
      </c>
      <c r="D101" s="69"/>
      <c r="E101" s="69"/>
      <c r="F101" s="70"/>
      <c r="G101" s="106"/>
      <c r="H101" s="107"/>
      <c r="I101" s="107"/>
      <c r="J101" s="107"/>
      <c r="K101" s="107"/>
      <c r="L101" s="108"/>
      <c r="M101" s="8"/>
      <c r="N101" s="8"/>
      <c r="O101" s="8"/>
    </row>
    <row r="102" spans="1:15" x14ac:dyDescent="0.45">
      <c r="A102" s="47" t="s">
        <v>217</v>
      </c>
      <c r="B102" s="13" t="s">
        <v>221</v>
      </c>
      <c r="C102" s="68" t="s">
        <v>222</v>
      </c>
      <c r="D102" s="69"/>
      <c r="E102" s="69"/>
      <c r="F102" s="70"/>
      <c r="G102" s="106"/>
      <c r="H102" s="107"/>
      <c r="I102" s="107"/>
      <c r="J102" s="107"/>
      <c r="K102" s="107"/>
      <c r="L102" s="108"/>
      <c r="M102" s="8"/>
      <c r="N102" s="8"/>
      <c r="O102" s="8"/>
    </row>
    <row r="103" spans="1:15" ht="54" x14ac:dyDescent="0.45">
      <c r="A103" s="47" t="s">
        <v>220</v>
      </c>
      <c r="B103" s="13" t="s">
        <v>234</v>
      </c>
      <c r="C103" s="68" t="s">
        <v>224</v>
      </c>
      <c r="D103" s="69"/>
      <c r="E103" s="69"/>
      <c r="F103" s="70"/>
      <c r="G103" s="106"/>
      <c r="H103" s="107"/>
      <c r="I103" s="107"/>
      <c r="J103" s="107"/>
      <c r="K103" s="107"/>
      <c r="L103" s="108"/>
      <c r="M103" s="8"/>
      <c r="N103" s="8"/>
      <c r="O103" s="8"/>
    </row>
    <row r="104" spans="1:15" x14ac:dyDescent="0.45">
      <c r="A104" s="47" t="s">
        <v>223</v>
      </c>
      <c r="B104" s="13" t="s">
        <v>226</v>
      </c>
      <c r="C104" s="68" t="s">
        <v>227</v>
      </c>
      <c r="D104" s="69"/>
      <c r="E104" s="69"/>
      <c r="F104" s="70"/>
      <c r="G104" s="106"/>
      <c r="H104" s="107"/>
      <c r="I104" s="107"/>
      <c r="J104" s="107"/>
      <c r="K104" s="107"/>
      <c r="L104" s="108"/>
      <c r="M104" s="8"/>
      <c r="N104" s="8"/>
      <c r="O104" s="8"/>
    </row>
    <row r="105" spans="1:15" ht="36" x14ac:dyDescent="0.45">
      <c r="A105" s="47" t="s">
        <v>225</v>
      </c>
      <c r="B105" s="1" t="s">
        <v>229</v>
      </c>
      <c r="C105" s="68"/>
      <c r="D105" s="69"/>
      <c r="E105" s="69"/>
      <c r="F105" s="70"/>
      <c r="G105" s="106"/>
      <c r="H105" s="107"/>
      <c r="I105" s="107"/>
      <c r="J105" s="107"/>
      <c r="K105" s="107"/>
      <c r="L105" s="108"/>
      <c r="M105" s="8"/>
      <c r="N105" s="8"/>
      <c r="O105" s="8"/>
    </row>
    <row r="106" spans="1:15" x14ac:dyDescent="0.45">
      <c r="A106" s="47" t="s">
        <v>228</v>
      </c>
      <c r="B106" s="13" t="s">
        <v>231</v>
      </c>
      <c r="C106" s="68"/>
      <c r="D106" s="69"/>
      <c r="E106" s="69"/>
      <c r="F106" s="70"/>
      <c r="G106" s="106"/>
      <c r="H106" s="107"/>
      <c r="I106" s="107"/>
      <c r="J106" s="107"/>
      <c r="K106" s="107"/>
      <c r="L106" s="108"/>
      <c r="M106" s="8"/>
      <c r="N106" s="8"/>
      <c r="O106" s="8"/>
    </row>
    <row r="107" spans="1:15" ht="19" thickBot="1" x14ac:dyDescent="0.5">
      <c r="A107" s="47" t="s">
        <v>230</v>
      </c>
      <c r="B107" s="48" t="s">
        <v>232</v>
      </c>
      <c r="C107" s="65"/>
      <c r="D107" s="66"/>
      <c r="E107" s="66"/>
      <c r="F107" s="67"/>
      <c r="G107" s="118"/>
      <c r="H107" s="119"/>
      <c r="I107" s="119"/>
      <c r="J107" s="119"/>
      <c r="K107" s="119"/>
      <c r="L107" s="120"/>
      <c r="M107" s="8"/>
      <c r="N107" s="8"/>
      <c r="O107" s="8"/>
    </row>
  </sheetData>
  <mergeCells count="65">
    <mergeCell ref="G97:L97"/>
    <mergeCell ref="G105:L105"/>
    <mergeCell ref="G106:L106"/>
    <mergeCell ref="G107:L107"/>
    <mergeCell ref="G99:L99"/>
    <mergeCell ref="G100:L100"/>
    <mergeCell ref="G101:L101"/>
    <mergeCell ref="G102:L102"/>
    <mergeCell ref="G103:L103"/>
    <mergeCell ref="G104:L104"/>
    <mergeCell ref="G98:L98"/>
    <mergeCell ref="B78:E78"/>
    <mergeCell ref="B79:E79"/>
    <mergeCell ref="G91:L91"/>
    <mergeCell ref="G92:L92"/>
    <mergeCell ref="G93:L93"/>
    <mergeCell ref="A90:F90"/>
    <mergeCell ref="G90:L90"/>
    <mergeCell ref="C91:F91"/>
    <mergeCell ref="C92:F92"/>
    <mergeCell ref="C93:F93"/>
    <mergeCell ref="C94:F94"/>
    <mergeCell ref="C95:F95"/>
    <mergeCell ref="C96:F96"/>
    <mergeCell ref="G94:L94"/>
    <mergeCell ref="G95:L95"/>
    <mergeCell ref="G96:L96"/>
    <mergeCell ref="A77:E77"/>
    <mergeCell ref="A8:E8"/>
    <mergeCell ref="B9:E9"/>
    <mergeCell ref="B10:E10"/>
    <mergeCell ref="B14:E14"/>
    <mergeCell ref="B20:E20"/>
    <mergeCell ref="B23:E23"/>
    <mergeCell ref="B29:E29"/>
    <mergeCell ref="B32:E32"/>
    <mergeCell ref="B39:E39"/>
    <mergeCell ref="B40:E40"/>
    <mergeCell ref="B54:E54"/>
    <mergeCell ref="A2:L2"/>
    <mergeCell ref="A3:L3"/>
    <mergeCell ref="A4:L4"/>
    <mergeCell ref="A5:A7"/>
    <mergeCell ref="B5:B7"/>
    <mergeCell ref="C5:C7"/>
    <mergeCell ref="D5:D7"/>
    <mergeCell ref="E5:E7"/>
    <mergeCell ref="F5:F7"/>
    <mergeCell ref="G5:I5"/>
    <mergeCell ref="J5:L5"/>
    <mergeCell ref="G6:H6"/>
    <mergeCell ref="I6:I7"/>
    <mergeCell ref="J6:K6"/>
    <mergeCell ref="L6:L7"/>
    <mergeCell ref="C97:F97"/>
    <mergeCell ref="C98:F98"/>
    <mergeCell ref="C99:F99"/>
    <mergeCell ref="C100:F100"/>
    <mergeCell ref="C101:F101"/>
    <mergeCell ref="C107:F107"/>
    <mergeCell ref="C102:F102"/>
    <mergeCell ref="C103:F103"/>
    <mergeCell ref="C104:F104"/>
    <mergeCell ref="C105:F105"/>
    <mergeCell ref="C106:F106"/>
  </mergeCells>
  <pageMargins left="0.7" right="0.7" top="0.75" bottom="0.75" header="0.3" footer="0.3"/>
  <pageSetup paperSize="9" scale="2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В1_01.06.2022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Дроздов Алексей Андреевич</dc:creator>
  <cp:lastModifiedBy>Дроздов Алексей Андреевич</cp:lastModifiedBy>
  <cp:lastPrinted>2022-05-31T15:52:31Z</cp:lastPrinted>
  <dcterms:created xsi:type="dcterms:W3CDTF">2015-06-05T18:19:34Z</dcterms:created>
  <dcterms:modified xsi:type="dcterms:W3CDTF">2022-06-01T07:46:29Z</dcterms:modified>
</cp:coreProperties>
</file>